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4520" windowHeight="13365"/>
  </bookViews>
  <sheets>
    <sheet name="Stavba" sheetId="1" r:id="rId1"/>
    <sheet name="VzorPolozky" sheetId="10" state="hidden" r:id="rId2"/>
    <sheet name="VN+ON" sheetId="13" r:id="rId3"/>
    <sheet name="Pol" sheetId="12" r:id="rId4"/>
  </sheets>
  <externalReferences>
    <externalReference r:id="rId5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3">Pol!$A$1:$H$1317</definedName>
    <definedName name="_xlnm.Print_Area" localSheetId="0">Stavba!$A$1:$J$82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295" i="12"/>
  <c r="G1294"/>
  <c r="G1293"/>
  <c r="G1292"/>
  <c r="G1291"/>
  <c r="G1290"/>
  <c r="G1286"/>
  <c r="G1284"/>
  <c r="G1282"/>
  <c r="G1280"/>
  <c r="G1277"/>
  <c r="G1275"/>
  <c r="G1273"/>
  <c r="G1271"/>
  <c r="G1269"/>
  <c r="G1267"/>
  <c r="G1265"/>
  <c r="G1263"/>
  <c r="G1261"/>
  <c r="G1258"/>
  <c r="G1255"/>
  <c r="G1250"/>
  <c r="G1248"/>
  <c r="G1246"/>
  <c r="G1244"/>
  <c r="G1242"/>
  <c r="G1240"/>
  <c r="G1237"/>
  <c r="G1235"/>
  <c r="G1233"/>
  <c r="G1231"/>
  <c r="G1229"/>
  <c r="G1227"/>
  <c r="G1225"/>
  <c r="G1223"/>
  <c r="G1221"/>
  <c r="G1219"/>
  <c r="G1217"/>
  <c r="G1215"/>
  <c r="G1212"/>
  <c r="G1209"/>
  <c r="G1207"/>
  <c r="G1194"/>
  <c r="G1191"/>
  <c r="G1189"/>
  <c r="G1187"/>
  <c r="G1185"/>
  <c r="G1183"/>
  <c r="G1181"/>
  <c r="G1179"/>
  <c r="G1177"/>
  <c r="G1175"/>
  <c r="G1173"/>
  <c r="G1171"/>
  <c r="G1169"/>
  <c r="G1155"/>
  <c r="G1147"/>
  <c r="G1145"/>
  <c r="G1144"/>
  <c r="G1142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7" s="1"/>
  <c r="G916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7"/>
  <c r="G856"/>
  <c r="G855"/>
  <c r="G854"/>
  <c r="G853"/>
  <c r="G852"/>
  <c r="G851"/>
  <c r="G850"/>
  <c r="G849"/>
  <c r="G848"/>
  <c r="G847"/>
  <c r="G846"/>
  <c r="G845"/>
  <c r="G844"/>
  <c r="G843"/>
  <c r="G841"/>
  <c r="G840"/>
  <c r="G839"/>
  <c r="G838"/>
  <c r="G837"/>
  <c r="G836"/>
  <c r="G835"/>
  <c r="G834"/>
  <c r="G833"/>
  <c r="G832"/>
  <c r="G831"/>
  <c r="G830"/>
  <c r="G829"/>
  <c r="G827"/>
  <c r="G826"/>
  <c r="G825"/>
  <c r="G824"/>
  <c r="G823"/>
  <c r="G822"/>
  <c r="G821"/>
  <c r="G820"/>
  <c r="G819"/>
  <c r="G818"/>
  <c r="G817"/>
  <c r="G816"/>
  <c r="G815"/>
  <c r="G813"/>
  <c r="G812"/>
  <c r="G811"/>
  <c r="G810"/>
  <c r="G809"/>
  <c r="G808"/>
  <c r="G807"/>
  <c r="G806"/>
  <c r="G805"/>
  <c r="G804"/>
  <c r="G803"/>
  <c r="G802"/>
  <c r="G801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79"/>
  <c r="G778"/>
  <c r="G777"/>
  <c r="G776"/>
  <c r="G773"/>
  <c r="G772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5"/>
  <c r="G714"/>
  <c r="G713"/>
  <c r="G712"/>
  <c r="G711"/>
  <c r="G710"/>
  <c r="G709"/>
  <c r="G708"/>
  <c r="G707"/>
  <c r="G706"/>
  <c r="G705"/>
  <c r="G704"/>
  <c r="G703"/>
  <c r="G701"/>
  <c r="G700"/>
  <c r="G699"/>
  <c r="G697"/>
  <c r="G696"/>
  <c r="G695"/>
  <c r="G694"/>
  <c r="G690"/>
  <c r="G689"/>
  <c r="G688"/>
  <c r="G687"/>
  <c r="G686"/>
  <c r="G685"/>
  <c r="G684"/>
  <c r="G682" l="1"/>
  <c r="G358" l="1"/>
  <c r="G353"/>
  <c r="G351"/>
  <c r="G345"/>
  <c r="G336"/>
  <c r="G327"/>
  <c r="G323"/>
  <c r="G319"/>
  <c r="G315"/>
  <c r="G311"/>
  <c r="G309"/>
  <c r="G307"/>
  <c r="G305"/>
  <c r="G303"/>
  <c r="G301"/>
  <c r="G293"/>
  <c r="G285"/>
  <c r="G276"/>
  <c r="G274"/>
  <c r="G272"/>
  <c r="G270"/>
  <c r="G268"/>
  <c r="G263"/>
  <c r="G260"/>
  <c r="G258"/>
  <c r="G253"/>
  <c r="G249"/>
  <c r="G247"/>
  <c r="G244"/>
  <c r="G239"/>
  <c r="G231"/>
  <c r="G203"/>
  <c r="G201"/>
  <c r="G199"/>
  <c r="G195"/>
  <c r="G191"/>
  <c r="G188"/>
  <c r="G185"/>
  <c r="G182"/>
  <c r="G179"/>
  <c r="G176"/>
  <c r="G173"/>
  <c r="G143"/>
  <c r="G141"/>
  <c r="G139"/>
  <c r="G137"/>
  <c r="G135"/>
  <c r="G133"/>
  <c r="G131"/>
  <c r="G119"/>
  <c r="G107"/>
  <c r="G104"/>
  <c r="G102"/>
  <c r="G100"/>
  <c r="G98"/>
  <c r="G96"/>
  <c r="G92"/>
  <c r="G88"/>
  <c r="G85"/>
  <c r="G82"/>
  <c r="G79"/>
  <c r="G75"/>
  <c r="G64"/>
  <c r="G60"/>
  <c r="G57"/>
  <c r="G55"/>
  <c r="G53"/>
  <c r="G50"/>
  <c r="G47"/>
  <c r="G44"/>
  <c r="G41"/>
  <c r="G39"/>
  <c r="G37"/>
  <c r="G35"/>
  <c r="G33"/>
  <c r="G1046" l="1"/>
  <c r="G1040"/>
  <c r="G1037"/>
  <c r="G1035"/>
  <c r="G1032"/>
  <c r="G1029"/>
  <c r="G1027"/>
  <c r="G1019"/>
  <c r="G1017"/>
  <c r="G1013"/>
  <c r="G1011"/>
  <c r="G1009"/>
  <c r="G1005"/>
  <c r="G1003"/>
  <c r="G1001"/>
  <c r="G996"/>
  <c r="G681"/>
  <c r="G679"/>
  <c r="G676"/>
  <c r="G673"/>
  <c r="G669"/>
  <c r="G661"/>
  <c r="G655"/>
  <c r="G648"/>
  <c r="G646"/>
  <c r="G639"/>
  <c r="G636"/>
  <c r="G633"/>
  <c r="G629"/>
  <c r="G627"/>
  <c r="G625"/>
  <c r="G621"/>
  <c r="G612"/>
  <c r="G608"/>
  <c r="G604"/>
  <c r="G597"/>
  <c r="G593"/>
  <c r="G585"/>
  <c r="G582"/>
  <c r="G578"/>
  <c r="G575"/>
  <c r="G571"/>
  <c r="G569"/>
  <c r="G566"/>
  <c r="G564"/>
  <c r="G562"/>
  <c r="G555"/>
  <c r="G552"/>
  <c r="G550"/>
  <c r="G547"/>
  <c r="G545"/>
  <c r="G539"/>
  <c r="G537"/>
  <c r="G535"/>
  <c r="G533"/>
  <c r="G531"/>
  <c r="G529"/>
  <c r="G527"/>
  <c r="G525"/>
  <c r="G523"/>
  <c r="G520"/>
  <c r="G518"/>
  <c r="G516"/>
  <c r="G514"/>
  <c r="G512"/>
  <c r="G510"/>
  <c r="G508"/>
  <c r="G506"/>
  <c r="G504"/>
  <c r="G502"/>
  <c r="G500"/>
  <c r="G498"/>
  <c r="G496"/>
  <c r="G494"/>
  <c r="G492"/>
  <c r="G490"/>
  <c r="G488"/>
  <c r="G486"/>
  <c r="G484"/>
  <c r="G482"/>
  <c r="G480"/>
  <c r="G478"/>
  <c r="G476"/>
  <c r="G474"/>
  <c r="G472"/>
  <c r="G470"/>
  <c r="G468"/>
  <c r="G466"/>
  <c r="G464"/>
  <c r="G462"/>
  <c r="G460"/>
  <c r="G458"/>
  <c r="G456"/>
  <c r="G454"/>
  <c r="G452"/>
  <c r="G450"/>
  <c r="G448"/>
  <c r="G445"/>
  <c r="G443"/>
  <c r="G441"/>
  <c r="G439"/>
  <c r="G437"/>
  <c r="G435"/>
  <c r="G433"/>
  <c r="G431"/>
  <c r="G429"/>
  <c r="G394"/>
  <c r="G391"/>
  <c r="G389"/>
  <c r="G387"/>
  <c r="G380"/>
  <c r="G373"/>
  <c r="G365"/>
  <c r="G363"/>
  <c r="G361"/>
  <c r="G230"/>
  <c r="G228"/>
  <c r="G226"/>
  <c r="G224"/>
  <c r="G222"/>
  <c r="G220"/>
  <c r="G217"/>
  <c r="G215"/>
  <c r="G213"/>
  <c r="G211"/>
  <c r="G209"/>
  <c r="G206"/>
  <c r="G172"/>
  <c r="G146"/>
  <c r="G149"/>
  <c r="G152"/>
  <c r="G155"/>
  <c r="G158"/>
  <c r="G161"/>
  <c r="G164"/>
  <c r="G167"/>
  <c r="G168"/>
  <c r="G170"/>
  <c r="G360"/>
  <c r="G30"/>
  <c r="G28"/>
  <c r="G26"/>
  <c r="G24"/>
  <c r="G22"/>
  <c r="G20"/>
  <c r="G18"/>
  <c r="G16"/>
  <c r="G14"/>
  <c r="G145" l="1"/>
  <c r="G284"/>
  <c r="G59"/>
  <c r="G205"/>
  <c r="G219"/>
  <c r="G774"/>
  <c r="I67" i="1" s="1"/>
  <c r="I77"/>
  <c r="G1148" i="12"/>
  <c r="I78" i="1" s="1"/>
  <c r="G59" i="13"/>
  <c r="G58"/>
  <c r="G57"/>
  <c r="G56"/>
  <c r="G55"/>
  <c r="G54"/>
  <c r="G53"/>
  <c r="G52"/>
  <c r="G51"/>
  <c r="G50"/>
  <c r="G49"/>
  <c r="G48"/>
  <c r="G47"/>
  <c r="G46"/>
  <c r="G45"/>
  <c r="G43"/>
  <c r="G40"/>
  <c r="G36"/>
  <c r="G32"/>
  <c r="G28"/>
  <c r="G23"/>
  <c r="G19"/>
  <c r="G16"/>
  <c r="G13"/>
  <c r="G11"/>
  <c r="G10"/>
  <c r="P1317" i="12"/>
  <c r="F39" i="1" s="1"/>
  <c r="Q1317" i="12"/>
  <c r="G39" i="1" s="1"/>
  <c r="G9" i="12"/>
  <c r="G11"/>
  <c r="G398"/>
  <c r="G400"/>
  <c r="G403"/>
  <c r="G407"/>
  <c r="G409"/>
  <c r="G411"/>
  <c r="G413"/>
  <c r="G415"/>
  <c r="G417"/>
  <c r="G420"/>
  <c r="G424"/>
  <c r="G426"/>
  <c r="G542"/>
  <c r="G541" s="1"/>
  <c r="I62" i="1" s="1"/>
  <c r="G918" i="12"/>
  <c r="G921"/>
  <c r="G924"/>
  <c r="G926"/>
  <c r="G928"/>
  <c r="G935"/>
  <c r="G937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5"/>
  <c r="G966"/>
  <c r="G968"/>
  <c r="G970"/>
  <c r="G972"/>
  <c r="G974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1048"/>
  <c r="G1047" s="1"/>
  <c r="I75" i="1" s="1"/>
  <c r="G1051" i="12"/>
  <c r="G1054"/>
  <c r="G1297"/>
  <c r="G1299"/>
  <c r="G1298" s="1"/>
  <c r="I80" i="1" s="1"/>
  <c r="G27"/>
  <c r="F40"/>
  <c r="G23" s="1"/>
  <c r="G40"/>
  <c r="H40"/>
  <c r="I40"/>
  <c r="J39" s="1"/>
  <c r="J40"/>
  <c r="J28"/>
  <c r="J26"/>
  <c r="G38"/>
  <c r="F38"/>
  <c r="H32"/>
  <c r="J23"/>
  <c r="J24"/>
  <c r="J25"/>
  <c r="J27"/>
  <c r="E24"/>
  <c r="E26"/>
  <c r="G799" i="12" l="1"/>
  <c r="I68" i="1" s="1"/>
  <c r="I66"/>
  <c r="G25" i="13"/>
  <c r="I20" i="1" s="1"/>
  <c r="G8" i="13"/>
  <c r="I19" i="1" s="1"/>
  <c r="H39"/>
  <c r="I39" s="1"/>
  <c r="G1050" i="12"/>
  <c r="I76" i="1" s="1"/>
  <c r="G917" i="12"/>
  <c r="I69" i="1" s="1"/>
  <c r="G570" i="12"/>
  <c r="I64" i="1" s="1"/>
  <c r="G419" i="12"/>
  <c r="I60" i="1" s="1"/>
  <c r="I54"/>
  <c r="I50"/>
  <c r="G13" i="12"/>
  <c r="I48" i="1" s="1"/>
  <c r="G925" i="12"/>
  <c r="I70" i="1" s="1"/>
  <c r="G628" i="12"/>
  <c r="I65" i="1" s="1"/>
  <c r="G544" i="12"/>
  <c r="I63" i="1" s="1"/>
  <c r="G428" i="12"/>
  <c r="I61" i="1" s="1"/>
  <c r="G402" i="12"/>
  <c r="I59" i="1" s="1"/>
  <c r="I55"/>
  <c r="I51"/>
  <c r="G32" i="12"/>
  <c r="I49" i="1" s="1"/>
  <c r="G24"/>
  <c r="G28"/>
  <c r="G1296" i="12"/>
  <c r="I79" i="1" s="1"/>
  <c r="I18" s="1"/>
  <c r="G1028" i="12"/>
  <c r="I74" i="1" s="1"/>
  <c r="G995" i="12"/>
  <c r="I73" i="1" s="1"/>
  <c r="G967" i="12"/>
  <c r="I72" i="1" s="1"/>
  <c r="G938" i="12"/>
  <c r="I71" i="1" s="1"/>
  <c r="G397" i="12"/>
  <c r="I58" i="1" s="1"/>
  <c r="I57"/>
  <c r="I56"/>
  <c r="I53"/>
  <c r="I52"/>
  <c r="G8" i="12"/>
  <c r="G1317" l="1"/>
  <c r="G61" i="13"/>
  <c r="I81" i="1" s="1"/>
  <c r="I47"/>
  <c r="I17"/>
  <c r="I82" l="1"/>
  <c r="I16"/>
  <c r="I21" s="1"/>
  <c r="G25" s="1"/>
  <c r="G26" l="1"/>
  <c r="G29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<sst xmlns="http://schemas.openxmlformats.org/spreadsheetml/2006/main" count="4286" uniqueCount="1692">
  <si>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</si>
  <si>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</si>
  <si>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</si>
  <si>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</si>
  <si>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</si>
  <si>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</si>
  <si>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</si>
  <si>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</si>
  <si>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</si>
  <si>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</si>
  <si>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</si>
  <si>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</si>
  <si>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</si>
  <si>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</si>
  <si>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</si>
  <si>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</si>
  <si>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</si>
  <si>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</si>
  <si>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</si>
  <si>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</si>
  <si>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</si>
  <si>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</si>
  <si>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</si>
  <si>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</si>
  <si>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</si>
  <si>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</si>
  <si>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</si>
  <si>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</si>
  <si>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</si>
  <si>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</si>
  <si>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</si>
  <si>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</si>
  <si>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</si>
  <si>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</si>
  <si>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</si>
  <si>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</si>
  <si>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</si>
  <si>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</si>
  <si>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Objekt:</t>
  </si>
  <si>
    <t>Rozpočet:</t>
  </si>
  <si>
    <t>KD Moravany</t>
  </si>
  <si>
    <t>Rozpočet</t>
  </si>
  <si>
    <t>Celkem za stavbu</t>
  </si>
  <si>
    <t>CZK</t>
  </si>
  <si>
    <t>Rekapitulace dílů</t>
  </si>
  <si>
    <t>Typ dílu</t>
  </si>
  <si>
    <t>0</t>
  </si>
  <si>
    <t>Přípravné a přidružené práce</t>
  </si>
  <si>
    <t>1</t>
  </si>
  <si>
    <t>Zemní práce</t>
  </si>
  <si>
    <t>2</t>
  </si>
  <si>
    <t>Základy,zvláštní zakládání</t>
  </si>
  <si>
    <t>3</t>
  </si>
  <si>
    <t>Svislé a kompletní konstrukce</t>
  </si>
  <si>
    <t>311</t>
  </si>
  <si>
    <t>Sádrokartonové konstrukce</t>
  </si>
  <si>
    <t>4</t>
  </si>
  <si>
    <t>Vodorovné konstrukce</t>
  </si>
  <si>
    <t>43</t>
  </si>
  <si>
    <t>Schodiště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</si>
  <si>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</si>
  <si>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</si>
  <si>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</si>
  <si>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</si>
  <si>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</si>
  <si>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</si>
  <si>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</si>
  <si>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</si>
  <si>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93</t>
  </si>
  <si>
    <t>Dokončovací práce inž.staveb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</si>
  <si>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</si>
  <si>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</si>
  <si>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</si>
  <si>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</si>
  <si>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</si>
  <si>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</si>
  <si>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</si>
  <si>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</si>
  <si>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</si>
  <si>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</si>
  <si>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</si>
  <si>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</si>
  <si>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</si>
  <si>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</si>
  <si>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</si>
  <si>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</si>
  <si>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</si>
  <si>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</si>
  <si>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</si>
  <si>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</si>
  <si>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</si>
  <si>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</si>
  <si>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</si>
  <si>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</si>
  <si>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</si>
  <si>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</si>
  <si>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</si>
  <si>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</si>
  <si>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</si>
  <si>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</si>
  <si>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M33</t>
  </si>
  <si>
    <t>Montáže dopravních zař. a vah</t>
  </si>
  <si>
    <t>M99</t>
  </si>
  <si>
    <t>Skladby podlah a konstrukcí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</si>
  <si>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</si>
  <si>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</si>
  <si>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</si>
  <si>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</si>
  <si>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</si>
  <si>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</si>
  <si>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</si>
  <si>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</si>
  <si>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</si>
  <si>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</si>
  <si>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</si>
  <si>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</si>
  <si>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</si>
  <si>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</si>
  <si>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</si>
  <si>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</si>
  <si>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</si>
  <si>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</si>
  <si>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0.01</t>
  </si>
  <si>
    <t>Vytyčení a ochrana IS na pozemku</t>
  </si>
  <si>
    <t>kus</t>
  </si>
  <si>
    <t>POL1_0</t>
  </si>
  <si>
    <t>1*1</t>
  </si>
  <si>
    <t>VV</t>
  </si>
  <si>
    <t>0.02</t>
  </si>
  <si>
    <t>Ochrana a zajištění rozvodů stávajících IS</t>
  </si>
  <si>
    <t>1+1</t>
  </si>
  <si>
    <t>132201211R00</t>
  </si>
  <si>
    <t>Hloubení rýh š.do 200 cm hor.3 do 100 m3,STROJNĚ</t>
  </si>
  <si>
    <t>m3</t>
  </si>
  <si>
    <t>132201219R00</t>
  </si>
  <si>
    <t>Příplatek za lepivost - hloubení rýh 200cm v hor.3</t>
  </si>
  <si>
    <t>161101101R00</t>
  </si>
  <si>
    <t>Svislé přemístění výkopku z hor.1-4 do 2,5 m</t>
  </si>
  <si>
    <t>174101101R00</t>
  </si>
  <si>
    <t>Zásyp jam, rýh, šachet se zhutněním</t>
  </si>
  <si>
    <t>162301101R00</t>
  </si>
  <si>
    <t>Vodorovné přemístění výkopku z hor.1-4 do 500 m</t>
  </si>
  <si>
    <t>k zásypům na deponii a zpět:26,186*2</t>
  </si>
  <si>
    <t>162301102R00</t>
  </si>
  <si>
    <t>Vodorovné přemístění výkopku z hor.1-4 do 1000 m</t>
  </si>
  <si>
    <t>162701109R00</t>
  </si>
  <si>
    <t>Příplatek k vod. přemístění hor.1-4 za další 1 km</t>
  </si>
  <si>
    <t>199000002R00</t>
  </si>
  <si>
    <t>Poplatek za skládku horniny 1- 4</t>
  </si>
  <si>
    <t>180400020RA0</t>
  </si>
  <si>
    <t>Založení trávníku parkového, rovina, dodání osiva</t>
  </si>
  <si>
    <t>m2</t>
  </si>
  <si>
    <t>POL2_0</t>
  </si>
  <si>
    <t>travnaté plochy:74*1</t>
  </si>
  <si>
    <t>274321411R00</t>
  </si>
  <si>
    <t>Železobeton základových pasů C 25/30, XC3</t>
  </si>
  <si>
    <t>274351215R00</t>
  </si>
  <si>
    <t>Bednění stěn základových pasů - zřízení</t>
  </si>
  <si>
    <t>274351216R00</t>
  </si>
  <si>
    <t>Bednění stěn základových pasů - odstranění</t>
  </si>
  <si>
    <t>274361821R00</t>
  </si>
  <si>
    <t>Výztuž základ. pasů z betonářské oceli 10505 (R)</t>
  </si>
  <si>
    <t>t</t>
  </si>
  <si>
    <t>21,8582*90/1000</t>
  </si>
  <si>
    <t>273321411R00</t>
  </si>
  <si>
    <t>Železobeton základových desek C 25/30</t>
  </si>
  <si>
    <t>odskok:0,18*0,47*8,8</t>
  </si>
  <si>
    <t>273351215R00</t>
  </si>
  <si>
    <t>Bednění stěn základových desek - zřízení</t>
  </si>
  <si>
    <t>odskok:2*0,47*8,8</t>
  </si>
  <si>
    <t>273351216R00</t>
  </si>
  <si>
    <t>Bednění stěn základových desek - odstranění</t>
  </si>
  <si>
    <t>273361921RT9</t>
  </si>
  <si>
    <t>Výztuž základových desek ze svařovaných sítí, průměr drátu  8,0, oka 150/150 mm KY80</t>
  </si>
  <si>
    <t>desky:(92,2+30,3)*5,3*1,1/1000</t>
  </si>
  <si>
    <t>odskok:0,47*8,8*5,3*1,1/1000</t>
  </si>
  <si>
    <t>215901101R00</t>
  </si>
  <si>
    <t>Zhutnění podloží z hornin nesoudržných do 92% PS</t>
  </si>
  <si>
    <t>desky:(92,2+30,3)</t>
  </si>
  <si>
    <t>2.1</t>
  </si>
  <si>
    <t>Prostupy základy,zřízení,kotvení,prostupka, zapravení,kotvení,doplňky,detaily,D+M</t>
  </si>
  <si>
    <t>10+9</t>
  </si>
  <si>
    <t>2.2</t>
  </si>
  <si>
    <t>Trny pro propojení pasů,vrt, trn pr. 10mm, dl.300, kotvení,doplňky,detaily,D+M</t>
  </si>
  <si>
    <t>pasy:25*1</t>
  </si>
  <si>
    <t>311237481R00</t>
  </si>
  <si>
    <t>Zdivo keram. brouš.P10, tl. 44 cm, lepidlo</t>
  </si>
  <si>
    <t>vnitřní:</t>
  </si>
  <si>
    <t>1.NP:</t>
  </si>
  <si>
    <t>2.NP:2,2*0,8</t>
  </si>
  <si>
    <t>obvod:</t>
  </si>
  <si>
    <t>1.NP:3*30,9</t>
  </si>
  <si>
    <t>okna:-(0,75*1,65+1,2*1,65+1,2*0,8*2)</t>
  </si>
  <si>
    <t>dveře:-(1,05*2,23*3+1,2*2,23)</t>
  </si>
  <si>
    <t>2.NP:3,4*36,7</t>
  </si>
  <si>
    <t>okna:-(1,2*2,7*4+1,2*0,8+1,2*1,65*2+0,75*1,65*2)</t>
  </si>
  <si>
    <t>dveře:-(1,1*2,7)</t>
  </si>
  <si>
    <t>311237429R00</t>
  </si>
  <si>
    <t>Zdivo keram. brouš.P10,tl. 25 cm, lepidlo</t>
  </si>
  <si>
    <t>1.NP:3*7,8-0,8*2,1*2</t>
  </si>
  <si>
    <t>2.NP:3,4*3,9</t>
  </si>
  <si>
    <t>311237422R00</t>
  </si>
  <si>
    <t>Zdivo keram. broušených P 10, tl.20 cm, lepidlo</t>
  </si>
  <si>
    <t>2.NP:3,4*1,8</t>
  </si>
  <si>
    <t>342247542R00</t>
  </si>
  <si>
    <t>Příčky z keram. broušených, lepidlo, tl.14 cm</t>
  </si>
  <si>
    <t>2.NP:3,4*(5+8)-0,8*2,1</t>
  </si>
  <si>
    <t>342247532R00</t>
  </si>
  <si>
    <t>Příčky z cihel keram broušených, lepidlo, tl. 11,5</t>
  </si>
  <si>
    <t>342247522R00</t>
  </si>
  <si>
    <t>Příčky z cihel keram broušených, lepidlo, tl. 8 cm</t>
  </si>
  <si>
    <t>2.NP:3,4*2,95-0,7*2,1</t>
  </si>
  <si>
    <t>346244315R00</t>
  </si>
  <si>
    <t>Obezdívky z desek porobet tl. 150 mm</t>
  </si>
  <si>
    <t>předstěny:</t>
  </si>
  <si>
    <t>2.NP:1,25*2,95</t>
  </si>
  <si>
    <t>311112315RT3</t>
  </si>
  <si>
    <t>Stěna z tvárnic ztraceného bednění, tl. 15 cm, zalití tvárnic betonem C 20/25</t>
  </si>
  <si>
    <t>atiky:</t>
  </si>
  <si>
    <t>1.NP:0,25*6,1</t>
  </si>
  <si>
    <t>311361821R00</t>
  </si>
  <si>
    <t>Výztuž nadzáklad. zdí z betonářské oceli 10505 (R)</t>
  </si>
  <si>
    <t>atiky:19,875*0,15*80/1000</t>
  </si>
  <si>
    <t>317941125R00</t>
  </si>
  <si>
    <t>Osazení ocelových válcovaných nosníků č.22 a vyšší</t>
  </si>
  <si>
    <t>IPE 240:(4*1,25+4*4,15)*30,7*1,1/1000</t>
  </si>
  <si>
    <t>13482725R</t>
  </si>
  <si>
    <t>Tyč průřezu IPE 240, hrubé, jakost oceli S235, 11375</t>
  </si>
  <si>
    <t>POL3_0</t>
  </si>
  <si>
    <t>346481112RT2</t>
  </si>
  <si>
    <t>Zaplentování rýh, nosníků keramickým pletivem, s použitím suché maltové směsi</t>
  </si>
  <si>
    <t>IPE 240:(4*1,25+4*4,15)*(0,24*2+0,12*4)</t>
  </si>
  <si>
    <t>342948111R00</t>
  </si>
  <si>
    <t>Ukotvení příček k cihel.konstr. kotvami na hmožd.</t>
  </si>
  <si>
    <t>m</t>
  </si>
  <si>
    <t>1.NP:3*12</t>
  </si>
  <si>
    <t>2.NP:3,4*14+2,2*2</t>
  </si>
  <si>
    <t>346971122R00</t>
  </si>
  <si>
    <t>Izolace pod příčky jednoduchá š. do 200 mm</t>
  </si>
  <si>
    <t>tl. 200mm:</t>
  </si>
  <si>
    <t>1.NP:(3,3+7,8)</t>
  </si>
  <si>
    <t>2.NP:1,8</t>
  </si>
  <si>
    <t>tl. 140mm:</t>
  </si>
  <si>
    <t>1.NP:(3,2*2+2,9)</t>
  </si>
  <si>
    <t>2.NP:(5+8)</t>
  </si>
  <si>
    <t>tl. 115mm:</t>
  </si>
  <si>
    <t>2.NP:(3,3+8,1+3,8)+2,9</t>
  </si>
  <si>
    <t>tl. 80mm:</t>
  </si>
  <si>
    <t>1.NP:(3,2+0,95+2,9+2)</t>
  </si>
  <si>
    <t>2.NP:2,95</t>
  </si>
  <si>
    <t>346971162R00</t>
  </si>
  <si>
    <t xml:space="preserve">Dilatace příček od stropu š. do 200 mm, tl.30 mm </t>
  </si>
  <si>
    <t>317167210R00</t>
  </si>
  <si>
    <t>Překlad keram. vysoký, nosný 23,8/7/100 cm</t>
  </si>
  <si>
    <t>3*3+3*1+2*1</t>
  </si>
  <si>
    <t>317167211R00</t>
  </si>
  <si>
    <t>Překlad keram. vysoký, nosný 23,8/7/125 cm</t>
  </si>
  <si>
    <t>3*5</t>
  </si>
  <si>
    <t>317167212R00</t>
  </si>
  <si>
    <t>Překlad keram. vysoký, nosný 23,8/7/150 cm</t>
  </si>
  <si>
    <t>3*9+3*4</t>
  </si>
  <si>
    <t>317167121R00</t>
  </si>
  <si>
    <t>Překlad keram. plochý 11,5/7,1/100 cm</t>
  </si>
  <si>
    <t>1+2</t>
  </si>
  <si>
    <t>317167122R00</t>
  </si>
  <si>
    <t>Překlad keram. plochý 11,5/7,1/125 cm</t>
  </si>
  <si>
    <t>4*1</t>
  </si>
  <si>
    <t>317167125R00</t>
  </si>
  <si>
    <t>Překlad keram. plochý 11,5/7,1/200 cm</t>
  </si>
  <si>
    <t>317167132R00</t>
  </si>
  <si>
    <t>Překlad keram. plochý 14,5/7,1/125 cm</t>
  </si>
  <si>
    <t>342264051RT1</t>
  </si>
  <si>
    <t>Podhled sádrokartonový na zavěšenou ocel. konstr., desky standard tl. 12,5 mm, bez izolace</t>
  </si>
  <si>
    <t>1.NP:55,4</t>
  </si>
  <si>
    <t>342264051RT2</t>
  </si>
  <si>
    <t>Podhled sádrokartonový na zavěšenou ocel. konstr., desky protipožární tl. 12,5 mm, bez izolace</t>
  </si>
  <si>
    <t>2.NP:</t>
  </si>
  <si>
    <t>342264051RT3</t>
  </si>
  <si>
    <t>Podhled sádrokartonový na zavěšenou ocel. konstr., desky standard impreg. tl. 12,5 mm, bez izolace</t>
  </si>
  <si>
    <t>1.NP:7,1+6,9+5,2</t>
  </si>
  <si>
    <t>342264098R00</t>
  </si>
  <si>
    <t>Příplatek k podhledu sádrokart. za plochu do 10 m2</t>
  </si>
  <si>
    <t>1.NP:9,9+7,1+6,9+4,1+5,2</t>
  </si>
  <si>
    <t>342267111RT1</t>
  </si>
  <si>
    <t>Obklad trámů sádrokartonem dvoustranný do 0,5/0,5m, desky standard tl. 12,5 mm</t>
  </si>
  <si>
    <t>342267111RT3</t>
  </si>
  <si>
    <t>Obklad trámů sádrokartonem dvoustranný do 0,5/0,5m, desky standard impreg. tl. 12,5 mm</t>
  </si>
  <si>
    <t>2.NP:3,4*2</t>
  </si>
  <si>
    <t>342267112RT3</t>
  </si>
  <si>
    <t>Obklad trámů sádrokartonem třístranný do 0,5/0,5 m, desky standard impreg. tl. 12,5 mm</t>
  </si>
  <si>
    <t>342261211RT1</t>
  </si>
  <si>
    <t>342264101R00</t>
  </si>
  <si>
    <t>Osazení reviz. dvířek do SDK podhledu, do 0,25 m2</t>
  </si>
  <si>
    <t>2+2</t>
  </si>
  <si>
    <t>311.1</t>
  </si>
  <si>
    <t>Dvířka revizní do SDk podhledu,300/300, rám,tlačný zámek</t>
  </si>
  <si>
    <t>411321515R00</t>
  </si>
  <si>
    <t>Stropy deskové ze železobetonu C 30/37 XC1</t>
  </si>
  <si>
    <t>nad 1.NP:0,25*(118-0,8)</t>
  </si>
  <si>
    <t>nad 2.NP:0,2*108</t>
  </si>
  <si>
    <t>411351101R00</t>
  </si>
  <si>
    <t>Bednění stropů deskových, bednění vlastní -zřízení</t>
  </si>
  <si>
    <t>nad 1.NP:(118-0,8)+0,25*(45+3,6)</t>
  </si>
  <si>
    <t>411351102R00</t>
  </si>
  <si>
    <t>Bednění stropů deskových, vlastní - odstranění</t>
  </si>
  <si>
    <t>411354171R00</t>
  </si>
  <si>
    <t>Podpěrná konstr. stropů do 5 kPa - zřízení</t>
  </si>
  <si>
    <t>nad 2.NP:108</t>
  </si>
  <si>
    <t>411354172R00</t>
  </si>
  <si>
    <t>Podpěrná konstr. stropů do 5 kPa - odstranění</t>
  </si>
  <si>
    <t>413321515R00</t>
  </si>
  <si>
    <t>Nosníky z betonu železového C 30/37 XC1</t>
  </si>
  <si>
    <t>nad 1.NP:0,25*0,35*8,35</t>
  </si>
  <si>
    <t>nad 2.NP:0,25*0,5*8,25</t>
  </si>
  <si>
    <t>413351107R00</t>
  </si>
  <si>
    <t>Bednění nosníků - zřízení</t>
  </si>
  <si>
    <t>pouze boky, posdek viz stropy:</t>
  </si>
  <si>
    <t>413351108R00</t>
  </si>
  <si>
    <t>Bednění nosníků - odstranění</t>
  </si>
  <si>
    <t>411361821R00</t>
  </si>
  <si>
    <t>Výztuž stropů a nosníků,  z betonářské oceli 10505(R)</t>
  </si>
  <si>
    <t>(50,9+1,762)*120/1000</t>
  </si>
  <si>
    <t>417351215RT2</t>
  </si>
  <si>
    <t>Bednění věnců věncovkou keram bez izolantu, věncovka keram, tl. stropu 250 mm bez izolantu</t>
  </si>
  <si>
    <t>417351215RT1</t>
  </si>
  <si>
    <t>Bednění věnců věncovkou keram bez izolantu, věncovka keram, tl. stropu 210 mm bez izolantu</t>
  </si>
  <si>
    <t>30,9*1</t>
  </si>
  <si>
    <t>430321414R00</t>
  </si>
  <si>
    <t>Schodišťové konstrukce, železobeton C 25/30, XC1</t>
  </si>
  <si>
    <t>1.NP:0,14*1,65+0,4*1,9</t>
  </si>
  <si>
    <t>431351121R00</t>
  </si>
  <si>
    <t>Bednění podest a podstupnic přímočarých,  - zřízení</t>
  </si>
  <si>
    <t>1.NP:0,16*(3,5+3,3+2,8+1,6)</t>
  </si>
  <si>
    <t>431351122R00</t>
  </si>
  <si>
    <t>Bednění podest a podstupnic přímočarých, - odstranění</t>
  </si>
  <si>
    <t>433351131R00</t>
  </si>
  <si>
    <t>Bednění schodnic přímočarých - zřízení</t>
  </si>
  <si>
    <t>1.NP:0,28*(3,5+3,3+2,8+1,6)</t>
  </si>
  <si>
    <t>433351132R00</t>
  </si>
  <si>
    <t>Bednění schodnic přímočarých - odstranění</t>
  </si>
  <si>
    <t>430361821R00</t>
  </si>
  <si>
    <t>Výztuž schodišťových konstrukcí z ocelí 10505(R)</t>
  </si>
  <si>
    <t>0,991*120/1000</t>
  </si>
  <si>
    <t>596215021R00</t>
  </si>
  <si>
    <t>Kladení zámkové dlažby tl. 6 cm do drtě tl. 4 cm</t>
  </si>
  <si>
    <t>S01:12*1</t>
  </si>
  <si>
    <t>59245020R</t>
  </si>
  <si>
    <t>Dlažba zámková  20x16,5x6 cm přírodní</t>
  </si>
  <si>
    <t>564851111R00</t>
  </si>
  <si>
    <t>Podklad ze štěrkodrti po zhutnění tloušťky 15 cm</t>
  </si>
  <si>
    <t>916561111RT7</t>
  </si>
  <si>
    <t>Osazení záhon.obrubníků do lože z C 12/15 s opěrou, včetně obrubníku   100/5/20 cm</t>
  </si>
  <si>
    <t>917862111RT5</t>
  </si>
  <si>
    <t>Osazení stojat. obrub.bet. s opěrou,lože z C 12/15, včetně obrubníku ABO 100/10/25</t>
  </si>
  <si>
    <t>chodníkový:1,4+5,3</t>
  </si>
  <si>
    <t>610991111R00</t>
  </si>
  <si>
    <t>Zakrývání výplní vnitřních otvorů</t>
  </si>
  <si>
    <t>okna:(0,75*1,65+1,2*1,65+1,2*0,8*2)</t>
  </si>
  <si>
    <t>dveře:(1,05*2,23*3+1,2*2,23)</t>
  </si>
  <si>
    <t>okna:(1,2*2,7*4+1,2*0,8+1,2*1,65*2+0,75*1,65*2)</t>
  </si>
  <si>
    <t>dveře:(1,1*2,7)</t>
  </si>
  <si>
    <t>602023193R00</t>
  </si>
  <si>
    <t>Penetrace stěn hloubková</t>
  </si>
  <si>
    <t>opravy omítek z 30% 2.NP:2,2*20*0,3</t>
  </si>
  <si>
    <t>nové zdivo:2*(1,76+33,3+39,4+69,1+51,44+31,6)+179,3</t>
  </si>
  <si>
    <t>otlučené:10</t>
  </si>
  <si>
    <t>sjednocení:25</t>
  </si>
  <si>
    <t>601023193R00</t>
  </si>
  <si>
    <t>Penetrace hloubková stropů</t>
  </si>
  <si>
    <t>1.NP:15,5*1</t>
  </si>
  <si>
    <t>2.NP:35,1*1</t>
  </si>
  <si>
    <t>612481211RT2</t>
  </si>
  <si>
    <t>Montáž výztužné sítě (perlinky) do stěrky-stěny, včetně výztužné sítě a stěrkového tmelu</t>
  </si>
  <si>
    <t>612473181R00</t>
  </si>
  <si>
    <t>Omítka vnitřního zdiva ze suché směsi, hladká</t>
  </si>
  <si>
    <t>pod ker. obklady:</t>
  </si>
  <si>
    <t>1.NP:2,175*(4,2+7,4+11,8+8,4)+2,02*(5,1+4,7+4,5)-(0,7*2,1+0,8*2,1)</t>
  </si>
  <si>
    <t>2.NP:2,175*(10,3*2+8,7)</t>
  </si>
  <si>
    <t>612473182R00</t>
  </si>
  <si>
    <t>Omítka vnitřního zdiva ze suché směsi, štuková</t>
  </si>
  <si>
    <t>612421331R00</t>
  </si>
  <si>
    <t>Oprava vápen.omítek stěn do 30 % pl. - štukových</t>
  </si>
  <si>
    <t>opravy omítek z 30% 2.NP:2,2*20</t>
  </si>
  <si>
    <t>611475111RT2</t>
  </si>
  <si>
    <t>Omítka vnitřní stropů vápenocem. jednovrstvá, tloušťka vrstvy 10 mm</t>
  </si>
  <si>
    <t>612473185R00</t>
  </si>
  <si>
    <t>Příplatek za zabudované omítníky v ploše stěn</t>
  </si>
  <si>
    <t>612473186R00</t>
  </si>
  <si>
    <t>Příplatek za zabudované rohovníky</t>
  </si>
  <si>
    <t>612403382R00</t>
  </si>
  <si>
    <t>Hrubá výplň rýh ve stěnách do 3x7 cm maltou ze SMS</t>
  </si>
  <si>
    <t>50+80</t>
  </si>
  <si>
    <t>612403386R00</t>
  </si>
  <si>
    <t>Hrubá výplň rýh ve stěnách do 5x10cm maltou z SMS</t>
  </si>
  <si>
    <t>25+30</t>
  </si>
  <si>
    <t>612403388R00</t>
  </si>
  <si>
    <t>Hrubá výplň rýh ve stěnách do 15x20cm maltou z SMS</t>
  </si>
  <si>
    <t>10+8</t>
  </si>
  <si>
    <t>622421492R00</t>
  </si>
  <si>
    <t>Doplňky zatepl. systémů, okenní lišta s tkaninou</t>
  </si>
  <si>
    <t>okna:2*(0,75+1,65+1,2+1,65+1,2*2+0,8*2)</t>
  </si>
  <si>
    <t>dveře:(1,05*3+2,23*6+1,2+2*2,23)</t>
  </si>
  <si>
    <t>okna:2*(1,2*4+2,7*4+1,2+0,8+1,2*2+1,65*2+0,75*2+1,65*2)</t>
  </si>
  <si>
    <t>dveře:(1,1+2*2,7)</t>
  </si>
  <si>
    <t>620991121R00</t>
  </si>
  <si>
    <t>Zakrývání výplní vnějších otvorů z lešení</t>
  </si>
  <si>
    <t>622904112R00</t>
  </si>
  <si>
    <t>Očištění fasád tlakovou vodou složitost 1 - 2</t>
  </si>
  <si>
    <t>Fasády:</t>
  </si>
  <si>
    <t>W11:11</t>
  </si>
  <si>
    <t>W12:5</t>
  </si>
  <si>
    <t>W21:135</t>
  </si>
  <si>
    <t>ostění:0,15*2*(1,05*3+2,23*3+1,2+2,23+1,2*4+2,7*4+1,1+2,7*2)</t>
  </si>
  <si>
    <t>W22:58</t>
  </si>
  <si>
    <t>ostění:0,14*(4,8*3+5,7*3+4*3)</t>
  </si>
  <si>
    <t>622311024R00</t>
  </si>
  <si>
    <t>Soklová lišta plast KZS ETICS tl. 140 mm</t>
  </si>
  <si>
    <t>31*1</t>
  </si>
  <si>
    <t>622311512R00</t>
  </si>
  <si>
    <t>Izolace suterénu ETICS XPS tl. 100 mm, bez PÚ</t>
  </si>
  <si>
    <t>pod terénem:0,8*31</t>
  </si>
  <si>
    <t>622311513R00</t>
  </si>
  <si>
    <t>Izolace suterénu ETICS XPS tl. 120 mm, bez PÚ</t>
  </si>
  <si>
    <t>622311515R00</t>
  </si>
  <si>
    <t>Izolace suterénu ETICS XPS tl. 150 mm, bez PÚ</t>
  </si>
  <si>
    <t>pod terénem:0,44*5,5</t>
  </si>
  <si>
    <t>622311525RT1</t>
  </si>
  <si>
    <t>Zateplovací systém ETICS, sokl, XPS tl. 150 mm, s omítkou probarvenou</t>
  </si>
  <si>
    <t>sokl:0,5*8,5+0,35*22,5</t>
  </si>
  <si>
    <t>622311834RT3</t>
  </si>
  <si>
    <t>Zatepl.syst. ETICS, fasáda, miner.desky PV 140 mm, s omítkou Silikonovou probarvenou</t>
  </si>
  <si>
    <t>622311854RT3</t>
  </si>
  <si>
    <t>Zatepl.syst. ETICS, ostění, miner.desky PV 40 mm, s omítkou Silikonovou probarvenou</t>
  </si>
  <si>
    <t>W21:</t>
  </si>
  <si>
    <t>622311833RV1</t>
  </si>
  <si>
    <t>Zatepl.syst. ETICS, fasáda, miner.desky PV 120 mm, zakončený stěrkou s výztužnou tkaninou</t>
  </si>
  <si>
    <t>622311854RV1</t>
  </si>
  <si>
    <t>Zatepl.syst. ETICS, ostění, miner.desky PV 40 mm, zakončený stěrkou s výztužnou tkaninou</t>
  </si>
  <si>
    <t>W22:</t>
  </si>
  <si>
    <t>622421491R00</t>
  </si>
  <si>
    <t>Doplňky zatepl. systémů, rohová lišta s okapničkou</t>
  </si>
  <si>
    <t>rohy objektu:6,9*4</t>
  </si>
  <si>
    <t>622421494R00</t>
  </si>
  <si>
    <t>Doplňky zatepl. systémů, podparapetní lišta s tkan</t>
  </si>
  <si>
    <t>okna:(0,75+1,2+1,2*2)</t>
  </si>
  <si>
    <t>okna:(1,2*4+1,2+1,2*2+0,75*2)</t>
  </si>
  <si>
    <t>622421493R00</t>
  </si>
  <si>
    <t>Doplňky zatepl. systémů, dilatační lišta s tkan.</t>
  </si>
  <si>
    <t>6,9*2</t>
  </si>
  <si>
    <t>62.1</t>
  </si>
  <si>
    <t>Keramický obklad páskový,lepený na izolaci, lepidlo,spárování,lišty,doplňky,detaily,D+M</t>
  </si>
  <si>
    <t>62.2</t>
  </si>
  <si>
    <t>Kotvení a doplnění prvků PUR pěnou,doplňky,detaily, D+M</t>
  </si>
  <si>
    <t>detaily:1,5*1</t>
  </si>
  <si>
    <t>639571210R00</t>
  </si>
  <si>
    <t>Kačírek pro okapový chodník tl. 100 mm</t>
  </si>
  <si>
    <t>okap. chodník:0,5*26</t>
  </si>
  <si>
    <t>639571311R00</t>
  </si>
  <si>
    <t>Okapový chodník - textilie proti prorůstání 45g/m2, vč. dodávky folie</t>
  </si>
  <si>
    <t>okap. chodník:0,5*26*1,1</t>
  </si>
  <si>
    <t>631312621R00</t>
  </si>
  <si>
    <t>Mazanina betonová tl. 5 - 8 cm C 20/25</t>
  </si>
  <si>
    <t>Podlahy:</t>
  </si>
  <si>
    <t>Začátek provozního součtu</t>
  </si>
  <si>
    <t xml:space="preserve">  F11:111,1</t>
  </si>
  <si>
    <t xml:space="preserve">  F12:123,1</t>
  </si>
  <si>
    <t>Konec provozního součtu</t>
  </si>
  <si>
    <t>234,2*0,06</t>
  </si>
  <si>
    <t>631319171R00</t>
  </si>
  <si>
    <t>Příplatek za stržení povrchu mazaniny tl. 8 cm</t>
  </si>
  <si>
    <t>631361921RT0</t>
  </si>
  <si>
    <t>Výztuž mazanin svařovanou sítí, průměr drátu  4,0, oka 150/150 mm KA17</t>
  </si>
  <si>
    <t>234,2*1,35*1,1/1000</t>
  </si>
  <si>
    <t>631351101R00</t>
  </si>
  <si>
    <t>Bednění stěn, rýh a otvorů v podlahách - zřízení</t>
  </si>
  <si>
    <t>spchy:(0,1*+20,15)*4</t>
  </si>
  <si>
    <t>631351102R00</t>
  </si>
  <si>
    <t>Bednění stěn, rýh a otvorů v podlahách -odstranění</t>
  </si>
  <si>
    <t>632922951RT1</t>
  </si>
  <si>
    <t>Kladení dlaždic 30x30 cm na stavitel. terče plast., výškově stavitelné podstavce 35-55 mm</t>
  </si>
  <si>
    <t>Střechy:</t>
  </si>
  <si>
    <t>R02:9,6</t>
  </si>
  <si>
    <t>59247400R</t>
  </si>
  <si>
    <t>Dlažba teracová hladká, 300x300x24 mm, podklad šedý, drť bílá, černá</t>
  </si>
  <si>
    <t>R02:9,6*1,1</t>
  </si>
  <si>
    <t>931971112R00</t>
  </si>
  <si>
    <t>Vložky do dilatačních spár, lepenka dvojitá</t>
  </si>
  <si>
    <t>0,7*8+0,8*2+2,5</t>
  </si>
  <si>
    <t>931961115R00</t>
  </si>
  <si>
    <t>Vložky do dilatačních spár, polystyren, tl 30 mm</t>
  </si>
  <si>
    <t>1,5+2</t>
  </si>
  <si>
    <t>941955001R00</t>
  </si>
  <si>
    <t>Lešení lehké pomocné, výška podlahy do 1,2 m</t>
  </si>
  <si>
    <t>F11:111,1</t>
  </si>
  <si>
    <t>F12:123,1</t>
  </si>
  <si>
    <t>941941031RT4</t>
  </si>
  <si>
    <t>Montáž lešení leh.řad.s podlahami,š.do 1 m, H 10 m, lešení systémové</t>
  </si>
  <si>
    <t>(7-1,8)*(31+1,5*4)</t>
  </si>
  <si>
    <t>941941191R00</t>
  </si>
  <si>
    <t>Příplatek za každý měsíc použití lešení k pol.1031</t>
  </si>
  <si>
    <t>(7-1,8)*(31+1,5*4)*5</t>
  </si>
  <si>
    <t>941941831RT4</t>
  </si>
  <si>
    <t>Demontáž lešení leh.řad.s podlahami,š.1 m, H 10 m, lešení systémové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</si>
  <si>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</si>
  <si>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</si>
  <si>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</si>
  <si>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</si>
  <si>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</si>
  <si>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</si>
  <si>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952901111R00</t>
  </si>
  <si>
    <t>Vyčištění budov o výšce podlaží do 4 m</t>
  </si>
  <si>
    <t>95.1</t>
  </si>
  <si>
    <t>Stavební přípomoce pro profese</t>
  </si>
  <si>
    <t>hod</t>
  </si>
  <si>
    <t>50+40</t>
  </si>
  <si>
    <t>900      R01</t>
  </si>
  <si>
    <t>HZS - začišťovací a pomocné práce, stavební dělník v tarifní třídě 4</t>
  </si>
  <si>
    <t>30+25</t>
  </si>
  <si>
    <t>961043111R00</t>
  </si>
  <si>
    <t>Bourání základů z betonu proloženého kamenem</t>
  </si>
  <si>
    <t>968061125R00</t>
  </si>
  <si>
    <t>Vyvěšení dřevěných dveřních křídel pl. do 2 m2</t>
  </si>
  <si>
    <t>3*1+1</t>
  </si>
  <si>
    <t>968071136R00</t>
  </si>
  <si>
    <t>Vyvěšení, zavěšení kovových křídel vrat do 4 m2</t>
  </si>
  <si>
    <t>968061113R00</t>
  </si>
  <si>
    <t>Vyvěšení dřevěných okenních křídel pl. nad 1,5 m2</t>
  </si>
  <si>
    <t>968072455R00</t>
  </si>
  <si>
    <t>Vybourání kovových dveřních zárubní pl. do 2 m2</t>
  </si>
  <si>
    <t>0,9*1,97</t>
  </si>
  <si>
    <t>968072558R00</t>
  </si>
  <si>
    <t>Vybourání kovových vrat plochy do 5 m2</t>
  </si>
  <si>
    <t>2,42*1,97</t>
  </si>
  <si>
    <t>968083021R00</t>
  </si>
  <si>
    <t>Vybourání plastových dveří plných pl. do 2 m2, pro další použití</t>
  </si>
  <si>
    <t>0,89*2,175</t>
  </si>
  <si>
    <t>764410850R00</t>
  </si>
  <si>
    <t>Demontáž oplechování parapetů,rš od 100 do 330 mm</t>
  </si>
  <si>
    <t>0,82*2+0,62+1,2</t>
  </si>
  <si>
    <t>962032241R00</t>
  </si>
  <si>
    <t>Bourání zdiva z cihel pálených na MC</t>
  </si>
  <si>
    <t>2.NP:0,435*21,5+0,32*(21,5-1*1,6)+0,92*(0,51*7,1+0,49*7,1)+0,49*(1,2*1,2+3,8*2)</t>
  </si>
  <si>
    <t>962032641R00</t>
  </si>
  <si>
    <t>Bourání zdiva komínového z cihel na MC</t>
  </si>
  <si>
    <t>komín:0,25*7,5</t>
  </si>
  <si>
    <t>962031116R00</t>
  </si>
  <si>
    <t>Bourání příček z cihel pálených plných tl. 140 mm</t>
  </si>
  <si>
    <t>962200041RA0</t>
  </si>
  <si>
    <t>Bourání příček ze sklobetonu</t>
  </si>
  <si>
    <t>0,81*1,04+0,62*1,04+0,82*1,04</t>
  </si>
  <si>
    <t>967031142R00</t>
  </si>
  <si>
    <t>Přisekání rovných ostění cihelných na MC</t>
  </si>
  <si>
    <t>0,49*(1,2*4+3,8*2+2*2)+0,25*2,4+0,37*2,4</t>
  </si>
  <si>
    <t>972950001RAX</t>
  </si>
  <si>
    <t>Vybourání stropu dřevěného trámového</t>
  </si>
  <si>
    <t>978013191R00</t>
  </si>
  <si>
    <t>Otlučení omítek vnitřních stěn v rozsahu do 100 %</t>
  </si>
  <si>
    <t>lokální opravy:15*1</t>
  </si>
  <si>
    <t>965042241RT2</t>
  </si>
  <si>
    <t>Bourání mazanin betonových tl. nad 10 cm, nad 4 m2, ručně tl. mazaniny 15 - 20 cm</t>
  </si>
  <si>
    <t>podlahy:0,18*59,3+0,15*57,5</t>
  </si>
  <si>
    <t>965049112R00</t>
  </si>
  <si>
    <t>Příplatek, bourání mazanin se svař.síťí nad 10 cm</t>
  </si>
  <si>
    <t>96.1</t>
  </si>
  <si>
    <t>Demontáž vnitřních okenních parapetů,kotvení</t>
  </si>
  <si>
    <t>bm</t>
  </si>
  <si>
    <t>113106231R00</t>
  </si>
  <si>
    <t>Rozebrání dlažeb ze zámkové dlažby v kamenivu</t>
  </si>
  <si>
    <t>54,4+29,5+12,6</t>
  </si>
  <si>
    <t>113107615R00</t>
  </si>
  <si>
    <t>Odstranění podkladu nad 50 m2,kam.drcené tl.15 cm</t>
  </si>
  <si>
    <t>pod zámkovou dlažbou:54,4+29,5+12,6</t>
  </si>
  <si>
    <t>113201111R00</t>
  </si>
  <si>
    <t>Vytrhání obrubníků chodníkových a parkových</t>
  </si>
  <si>
    <t>5,2+12,3+4,9</t>
  </si>
  <si>
    <t>973031335R00</t>
  </si>
  <si>
    <t>Vysekání kapes zeď cih. MVC pl. 0,16 m2, hl. 30 cm</t>
  </si>
  <si>
    <t>2+4</t>
  </si>
  <si>
    <t>973031345R00</t>
  </si>
  <si>
    <t>Vysekání kapes zeď cih. MVC pl. 0,25 m2, hl. 30 cm</t>
  </si>
  <si>
    <t>974031122R00</t>
  </si>
  <si>
    <t>Vysekání rýh ve zdi cihelné 3 x 7 cm</t>
  </si>
  <si>
    <t>974031133R00</t>
  </si>
  <si>
    <t>Vysekání rýh ve zdi cihelné 5 x 10 cm</t>
  </si>
  <si>
    <t>974031165R00</t>
  </si>
  <si>
    <t>Vysekání rýh ve zdi cihelné 15 x 20 cm</t>
  </si>
  <si>
    <t>971038331R00</t>
  </si>
  <si>
    <t>Vybourání otvorů cihly duté pl. 0,09 m2, tl. 15 cm</t>
  </si>
  <si>
    <t>2+6</t>
  </si>
  <si>
    <t>971038341R00</t>
  </si>
  <si>
    <t>Vybourání otvorů cihly duté pl. 0,09 m2, tl. 30 cm</t>
  </si>
  <si>
    <t>2+5</t>
  </si>
  <si>
    <t>971038431R00</t>
  </si>
  <si>
    <t>Vybourání otvorů cihly duté pl. 0,25 m2, tl. 15 cm</t>
  </si>
  <si>
    <t>971038441R00</t>
  </si>
  <si>
    <t>Vybourání otvorů cihly duté pl. 0,25 m2, tl. 30 cm</t>
  </si>
  <si>
    <t>2+3</t>
  </si>
  <si>
    <t>970031060R00</t>
  </si>
  <si>
    <t>Vrtání jádrové do zdiva cihelného do D 60 mm</t>
  </si>
  <si>
    <t>1,5+0,5</t>
  </si>
  <si>
    <t>970031080R00</t>
  </si>
  <si>
    <t>Vrtání jádrové do zdiva cihelného do D 80 mm</t>
  </si>
  <si>
    <t>1+0,5</t>
  </si>
  <si>
    <t>970031100R00</t>
  </si>
  <si>
    <t>Vrtání jádrové do zdiva cihelného do D 100 mm</t>
  </si>
  <si>
    <t>0,5+0,5</t>
  </si>
  <si>
    <t>970051060R00</t>
  </si>
  <si>
    <t>Vrtání jádrové do ŽB do D 60 mm</t>
  </si>
  <si>
    <t>970051080R00</t>
  </si>
  <si>
    <t>Vrtání jádrové do ŽB do D 80 mm</t>
  </si>
  <si>
    <t>970051100R00</t>
  </si>
  <si>
    <t>Vrtání jádrové do ŽB do D 100 mm</t>
  </si>
  <si>
    <t>0,5*2</t>
  </si>
  <si>
    <t>970051130R00</t>
  </si>
  <si>
    <t>Vrtání jádrové do ŽB do D 130 mm</t>
  </si>
  <si>
    <t>0,4*1</t>
  </si>
  <si>
    <t>764352810R00</t>
  </si>
  <si>
    <t>Demontáž žlabů půlkruh. rovných, rš 330 mm, do 30°</t>
  </si>
  <si>
    <t>6,9+7*2</t>
  </si>
  <si>
    <t>764454802R00</t>
  </si>
  <si>
    <t>Demontáž odpadních trub kruhových,D 120 mm</t>
  </si>
  <si>
    <t>3,8*2+2,5</t>
  </si>
  <si>
    <t>765312810R00</t>
  </si>
  <si>
    <t>Demontáž krytiny dvoudrážk., na sucho, do suti</t>
  </si>
  <si>
    <t>střecha:10,4*7,3</t>
  </si>
  <si>
    <t>765361810R00</t>
  </si>
  <si>
    <t>Demontáž šindelové krytiny, do suti</t>
  </si>
  <si>
    <t>střecha:7*8,2</t>
  </si>
  <si>
    <t>762900030RAA</t>
  </si>
  <si>
    <t>Demontáž dřevěného krovu, bez bednění</t>
  </si>
  <si>
    <t>762900030RAB</t>
  </si>
  <si>
    <t>Demontáž dřevěného krovu, s bedněním</t>
  </si>
  <si>
    <t>střecha s šindelem:7*8,2</t>
  </si>
  <si>
    <t>762342811R00</t>
  </si>
  <si>
    <t>Demontáž laťování střech, rozteč latí do 22 cm</t>
  </si>
  <si>
    <t>978042116R00</t>
  </si>
  <si>
    <t>Odstranění KZS minerál.izolace tl.160 mm s omítkou</t>
  </si>
  <si>
    <t>4,6*8,5</t>
  </si>
  <si>
    <t>776511820RT1</t>
  </si>
  <si>
    <t>Odstranění PVC a koberců lepených s podložkou, z ploch nad 20 m2</t>
  </si>
  <si>
    <t>podlahy:27</t>
  </si>
  <si>
    <t>sokly:0,05*23</t>
  </si>
  <si>
    <t>766421811R00</t>
  </si>
  <si>
    <t>Demontáž obložení podhledů panely do 1,5 m2, dřevěnými</t>
  </si>
  <si>
    <t>27*1</t>
  </si>
  <si>
    <t>766421822R00</t>
  </si>
  <si>
    <t>Demontáž podkladových roštů obložení podhledů</t>
  </si>
  <si>
    <t>974031666R00</t>
  </si>
  <si>
    <t>Vysekání rýh zeď cihelná vtah. nosníků 15 x 25 cm</t>
  </si>
  <si>
    <t>pro překlady:4*1,5+4*4,15</t>
  </si>
  <si>
    <t>979082111R00</t>
  </si>
  <si>
    <t>Vnitrostaveništní doprava suti do 10 m</t>
  </si>
  <si>
    <t>979082121R00</t>
  </si>
  <si>
    <t>Příplatek k vnitrost. dopravě suti za dalších 5 m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</si>
  <si>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</si>
  <si>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</si>
  <si>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</si>
  <si>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</si>
  <si>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</si>
  <si>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</si>
  <si>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347,7*10</t>
  </si>
  <si>
    <t>979999998R00</t>
  </si>
  <si>
    <t>Poplatek za skládku suti 5% příměsí</t>
  </si>
  <si>
    <t>998011002R00</t>
  </si>
  <si>
    <t>Přesun hmot pro budovy zděné výšky do 12 m</t>
  </si>
  <si>
    <t>478,4*1</t>
  </si>
  <si>
    <t>711111001RZ1</t>
  </si>
  <si>
    <t>Izolace proti vlhkosti vodor. nátěr ALP za studena, 1x nátěr - včetně dodávky penetračního laku ALP</t>
  </si>
  <si>
    <t>711112001RZ1</t>
  </si>
  <si>
    <t>Izolace proti vlhkosti svis. nátěr ALP, za studena, 1x nátěr - včetně dodávky asfaltového laku</t>
  </si>
  <si>
    <t>odskok desky:0,47*8,8</t>
  </si>
  <si>
    <t>lemy po obvodu:0,7*46,5</t>
  </si>
  <si>
    <t>711141559RT2</t>
  </si>
  <si>
    <t>Izolace proti vlhk. vodorovná pásy přitavením, 2 vrstvy - materiál ve specifikaci</t>
  </si>
  <si>
    <t>711142559RT2</t>
  </si>
  <si>
    <t>Izolace proti vlhkosti svislá pásy přitavením, 2 vrstvy - materiál ve specifikaci</t>
  </si>
  <si>
    <t>62852265R</t>
  </si>
  <si>
    <t>Pás modifikovaný asfalt se skleněnou vložkou, střední radonový index</t>
  </si>
  <si>
    <t xml:space="preserve">  odskok desky:0,47*8,8</t>
  </si>
  <si>
    <t xml:space="preserve">  lemy po obvodu:0,7*46,5</t>
  </si>
  <si>
    <t xml:space="preserve">  desky:(92,2+30,3)</t>
  </si>
  <si>
    <t>159,186*2*1,15</t>
  </si>
  <si>
    <t>711470020RAF</t>
  </si>
  <si>
    <t>Izolace proti vodě fólií,ochranná textilie, svislá, kašírovaná, vč. dodávky textilie</t>
  </si>
  <si>
    <t>pod terénem:0,8*31*1,1</t>
  </si>
  <si>
    <t>711132311R00</t>
  </si>
  <si>
    <t>Prov. izolace nopovou fólií svisle, vč.uchyc.prvků, vč. dodávky folie</t>
  </si>
  <si>
    <t>711210020RAA</t>
  </si>
  <si>
    <t>Stěrka hydroizolační těsnicí hmotou, systémové řešení koutů,rohů,lišty,doplňky,D+M</t>
  </si>
  <si>
    <t>podlahy:7,1+6,9+5,2+11,9+7,7+4,4</t>
  </si>
  <si>
    <t>stěny:1,5*1,5*13+2,2*3,8*2</t>
  </si>
  <si>
    <t>998711202R00</t>
  </si>
  <si>
    <t>Přesun hmot pro izolace proti vodě, výšky do 12 m</t>
  </si>
  <si>
    <t>712311101RZ1</t>
  </si>
  <si>
    <t>Povlaková krytina střech do 10°, za studena ALP, 1 x nátěr - včetně dodávky ALP</t>
  </si>
  <si>
    <t>R01:104</t>
  </si>
  <si>
    <t>712811101RZ1</t>
  </si>
  <si>
    <t>Samostatné vytažení izolace, za studena  ALP, 1x nátěr - včetně dodávky ALP</t>
  </si>
  <si>
    <t>atiky:0,85*44+0,4*6,1</t>
  </si>
  <si>
    <t>712341559RT1</t>
  </si>
  <si>
    <t>Povlaková krytina střech do 10°, NAIP přitavením, 1 vrstva - materiál ve specifikaci</t>
  </si>
  <si>
    <t>712841559RT1</t>
  </si>
  <si>
    <t>Samostatné vytažení izolace, pásy přitavením, 1 vrstva - asf.pás ve specifikaci</t>
  </si>
  <si>
    <t>628522691R</t>
  </si>
  <si>
    <t>Pás modifikovaný asfalt a AL vložkou</t>
  </si>
  <si>
    <t xml:space="preserve">  R01:104</t>
  </si>
  <si>
    <t xml:space="preserve">  R02:9,6</t>
  </si>
  <si>
    <t xml:space="preserve">  atiky:0,85*44+0,4*6,1</t>
  </si>
  <si>
    <t>153,44*1,15</t>
  </si>
  <si>
    <t>712391171RT1</t>
  </si>
  <si>
    <t>Povlaková krytina střech do 10°, podklad. textilie, 1 vrstva - materiál ve specifikaci</t>
  </si>
  <si>
    <t>atiky:0,85*44</t>
  </si>
  <si>
    <t>69366198R</t>
  </si>
  <si>
    <t>Geotextilie 300 g/m2 š. 200cm 100% PP</t>
  </si>
  <si>
    <t xml:space="preserve">  atiky:0,85*44</t>
  </si>
  <si>
    <t>141,4*1,15</t>
  </si>
  <si>
    <t>712373111RU1</t>
  </si>
  <si>
    <t>Krytina střech do 10° fólie, 6 kotev/m2, na beton, tl. izolace do 250 mm, fólie ve specifikaci</t>
  </si>
  <si>
    <t>R02+přířezy:9,6*1,2</t>
  </si>
  <si>
    <t>712871801RT1</t>
  </si>
  <si>
    <t>Samostatné vytažení izolace, fólií PVC kotvením, 1 vrstva - folie ve specifikaci</t>
  </si>
  <si>
    <t>lemy:0,4*6,1</t>
  </si>
  <si>
    <t>28322010R</t>
  </si>
  <si>
    <t>Fólie mPVC tl. 1,5 mm š. 1600 mm, s PES výztuží, šedá</t>
  </si>
  <si>
    <t xml:space="preserve">  R02+přířezy:9,6*1,2</t>
  </si>
  <si>
    <t xml:space="preserve">  lemy:0,4*6,1</t>
  </si>
  <si>
    <t>157,8*1,15</t>
  </si>
  <si>
    <t>712.1</t>
  </si>
  <si>
    <t>Zátopová zkouška střechy,provedení,protokol</t>
  </si>
  <si>
    <t>712.2</t>
  </si>
  <si>
    <t>Zřízení střešních prostupů,otvor,zapravení, lemování,kotvení,doplňky,detaily,D+M</t>
  </si>
  <si>
    <t>5+6</t>
  </si>
  <si>
    <t>998712202R00</t>
  </si>
  <si>
    <t>Přesun hmot pro povlakové krytiny, výšky do 12 m</t>
  </si>
  <si>
    <t>713121111RT1</t>
  </si>
  <si>
    <t>Izolace tepelná podlah na sucho, jednovrstvá, materiál ve specifikaci</t>
  </si>
  <si>
    <t>28375766.AR</t>
  </si>
  <si>
    <t>Deska izolační polystyrén samozhášivý EPS 100</t>
  </si>
  <si>
    <t>F11:111,1*0,12*1,1</t>
  </si>
  <si>
    <t>28376283R</t>
  </si>
  <si>
    <t>Deska polystyren EPS 4000 1000x500x30 mm</t>
  </si>
  <si>
    <t>F12:123,1*1,1</t>
  </si>
  <si>
    <t>713120080RA0</t>
  </si>
  <si>
    <t>Separační fólie PE, vč. dodávky folie</t>
  </si>
  <si>
    <t>234,2*1,1</t>
  </si>
  <si>
    <t>713121118RU1</t>
  </si>
  <si>
    <t>Montáž dilatačního pásku podél stěn, včetně dodávky pásku 15x100x1000 mm</t>
  </si>
  <si>
    <t>145*1</t>
  </si>
  <si>
    <t>713141111R00</t>
  </si>
  <si>
    <t>Izolace tepelná střech plně lep.asfaltem, 1vrstvá</t>
  </si>
  <si>
    <t>113,6*2</t>
  </si>
  <si>
    <t>713131131R00</t>
  </si>
  <si>
    <t>Izolace tepelná stěn lepením</t>
  </si>
  <si>
    <t>atiky-boky:0,6*44+0,3*6,1</t>
  </si>
  <si>
    <t>atiky-horní:0,3*44+0,3*6,1</t>
  </si>
  <si>
    <t/>
  </si>
  <si>
    <t>boky stropů:0,25*48,6+0,2*44,9</t>
  </si>
  <si>
    <t>28375768.AR</t>
  </si>
  <si>
    <t>Deska polystyrén samozhášivý EPS 150 S</t>
  </si>
  <si>
    <t xml:space="preserve">  R01:104*0,2</t>
  </si>
  <si>
    <t xml:space="preserve">  atiky-boky:0,6*44*0,15+0,3*6,1*0,1</t>
  </si>
  <si>
    <t xml:space="preserve">  atiky-horní:0,3*44*0,1</t>
  </si>
  <si>
    <t>26,263*1,1</t>
  </si>
  <si>
    <t>28375972R</t>
  </si>
  <si>
    <t>Deska spádová EPS 150 S Stabil</t>
  </si>
  <si>
    <t>R01:104*0,08*1,1</t>
  </si>
  <si>
    <t>R02:9,6*0,16*1,1</t>
  </si>
  <si>
    <t>28376813R</t>
  </si>
  <si>
    <t>Deska izolační PIR  tl.  60 mm, 2400 x 1200 mm, kašírovaná Al</t>
  </si>
  <si>
    <t>atiky-horní:0,3*6,1*1,1</t>
  </si>
  <si>
    <t>28376815R</t>
  </si>
  <si>
    <t>Deska izolační PIR   tl.  80 mm, 2400 x 1200 mm, kašírovaná Al</t>
  </si>
  <si>
    <t>283763203R</t>
  </si>
  <si>
    <t>Deska XPS 3000 CS 1265 x 615 x 50 mm zelená, hladká s polodrážkou</t>
  </si>
  <si>
    <t>boky stropů:(0,25*48,6+0,2*44,9)*1,1</t>
  </si>
  <si>
    <t>998713202R00</t>
  </si>
  <si>
    <t>Přesun hmot pro izolace tepelné, výšky do 12 m</t>
  </si>
  <si>
    <t>762441112R00</t>
  </si>
  <si>
    <t>Montáž obložení atiky,OSB desky,1vrst.,šroubováním</t>
  </si>
  <si>
    <t>atiky:0,5*44</t>
  </si>
  <si>
    <t>60726012.AR</t>
  </si>
  <si>
    <t>Deska dřevoštěpková OSB 3 N - 4PD tl. 15 mm</t>
  </si>
  <si>
    <t>atiky:0,5*44*1,1</t>
  </si>
  <si>
    <t>998762202R00</t>
  </si>
  <si>
    <t>Přesun hmot pro tesařské konstrukce, výšky do 12 m</t>
  </si>
  <si>
    <t>764530460R00</t>
  </si>
  <si>
    <t>Oplechování zdí z Ti Zn plechu, rš 750 mm</t>
  </si>
  <si>
    <t>atiky:44+6,1</t>
  </si>
  <si>
    <t>764510450R00</t>
  </si>
  <si>
    <t>Oplechování parapetů včetně rohů Ti Zn, rš 330 mm</t>
  </si>
  <si>
    <t>dveře:(1,1)</t>
  </si>
  <si>
    <t>764231440R00</t>
  </si>
  <si>
    <t>Lemování Ti Zn plechem zdí,tvrdá krytina,rš 400 mm</t>
  </si>
  <si>
    <t>8,2+6</t>
  </si>
  <si>
    <t>998764202R00</t>
  </si>
  <si>
    <t>Přesun hmot pro klempířské konstr., výšky do 12 m</t>
  </si>
  <si>
    <t>766.1</t>
  </si>
  <si>
    <t>766.2</t>
  </si>
  <si>
    <t>766.3</t>
  </si>
  <si>
    <t>Šatní skříňky 350/600mm,dvířka,zámek,kování, kotvení,doplňky,detaily,D+M</t>
  </si>
  <si>
    <t>V/01</t>
  </si>
  <si>
    <t>Dveře venkovní AL,1050/2155,část. 2-sklo bezp.,RAL, EW15DP3-C,bez.kování+zámek,doplňky,detaily,D+M</t>
  </si>
  <si>
    <t>V/02</t>
  </si>
  <si>
    <t>Dveře venkovní plast,900/2155,plné,RAL8028, bez.kování+zámek,doplňky,detaily,D+M</t>
  </si>
  <si>
    <t>V/03</t>
  </si>
  <si>
    <t>V/04</t>
  </si>
  <si>
    <t>Zpětná montáž stávajících dveří,osazení, kotvení,doplňky,detaily</t>
  </si>
  <si>
    <t>V/11</t>
  </si>
  <si>
    <t>Okno plast,1200/800,OS,rám,2-sklo bezp.,rám, vnitř.parapet,kování,doplňky,detaily,D+M</t>
  </si>
  <si>
    <t>V/12</t>
  </si>
  <si>
    <t>Okno plast,1200/1650,OS,rám,2-sklo bezp.,rám, vnitř.parapet,kování,doplňky,detaily,D+M</t>
  </si>
  <si>
    <t>V/13</t>
  </si>
  <si>
    <t>Okno plast,750/1650,OS,rám,2-sklo bezp.,rám, vnitř.parapet,kování,doplňky,detaily,D+M</t>
  </si>
  <si>
    <t>V/14</t>
  </si>
  <si>
    <t>Okno plast,1200/1650,OS,rám,2-sklo bezp.,rám, folie,vnitř.parapet,kování,doplňky,detaily,D+M</t>
  </si>
  <si>
    <t>V/15</t>
  </si>
  <si>
    <t>Okno plast,750/1650,OS,rám,2-sklo bezp.,rám, folie,vnitř.parapet,kování,doplňky,detaily,D+M</t>
  </si>
  <si>
    <t>V/16</t>
  </si>
  <si>
    <t>Dveře AL,950/2625,OS,rám,2-sklo bezp.,rám, RAL,bezp.kování+zámek,samozav.,doplňky,detaily,D+M</t>
  </si>
  <si>
    <t>V/17</t>
  </si>
  <si>
    <t>Okno AL,1200/2700,F,rám,2-sklo bezp.,rám,EW15, vnitř.parapet,kování,doplňky,detaily,D+M</t>
  </si>
  <si>
    <t>D/01</t>
  </si>
  <si>
    <t>Dveře vnitřní 800/2100,polodr.,plné,lamino šedé, samozav.,mřížka,obl.zárub.kování,zámek,doplňky,D+M</t>
  </si>
  <si>
    <t>D/02</t>
  </si>
  <si>
    <t>Dveře vnitřní 800/1970,polodr.,plné,lamino šedé, ocelová zárubeň+nátěr,kování,zámek,doplňky,D+M</t>
  </si>
  <si>
    <t>D/03</t>
  </si>
  <si>
    <t>Dveře vnitřní 890/2175,polodr.,plné,lamino šedé, EW15DP3-C,obl.zárub.kování,zámek,doplňky,D+M</t>
  </si>
  <si>
    <t>D/04</t>
  </si>
  <si>
    <t>Dveře vnitřní 800/1970,polodr.,plné,lamino šedé, obl.zárubeň,samozav.,kování,zámek,doplňky,D+M</t>
  </si>
  <si>
    <t>D/05</t>
  </si>
  <si>
    <t>Dveře vnitřní 800/2100,polodr.,plné,lamino šedé, obl.zárubeň,samozav.,kování,zámek,doplňky,D+M</t>
  </si>
  <si>
    <t>D/06</t>
  </si>
  <si>
    <t>Dveře vnitřní 800/2100,polodr.,plné,lamino šedé, obl.zárub,samozav.,mřížka,kování,zámek,doplňky,D+M</t>
  </si>
  <si>
    <t>D/07</t>
  </si>
  <si>
    <t>Dveře vnitřní 800/2100,polodr.,plné,lamino šedé, obl.zárub,kování,zámek,doplňky,D+M</t>
  </si>
  <si>
    <t>D/08</t>
  </si>
  <si>
    <t>D/09</t>
  </si>
  <si>
    <t>Dveře vnitřní 800/1970,polodr.,plné,lamino šedé, obl.zárub,samozav.,mřížka,kování,zámek,doplňky,D+M</t>
  </si>
  <si>
    <t>D/10</t>
  </si>
  <si>
    <t>Dveře vnitřní 700/1970,polodr.,plné,lamino šedé, obl.zárub,mřížka,kování,zámek,doplňky,D+M</t>
  </si>
  <si>
    <t>D/11</t>
  </si>
  <si>
    <t>Sanitární dělící příčky s dveřmi 700/1970,rám, lamino,kování,zámek,doplňky,D+M</t>
  </si>
  <si>
    <t>2,2*(1,8*2+1,7*2)</t>
  </si>
  <si>
    <t>766.4</t>
  </si>
  <si>
    <t>Systém generálního klíče pro dveře,matrice,vložky, klíče,kotvení,doplňky,detaily,D+M</t>
  </si>
  <si>
    <t>998766202R00</t>
  </si>
  <si>
    <t>Přesun hmot pro truhlářské konstr., výšky do 12 m</t>
  </si>
  <si>
    <t>767995101R00</t>
  </si>
  <si>
    <t>Montáž kovových atypických konstrukcí do 5 kg</t>
  </si>
  <si>
    <t>kg</t>
  </si>
  <si>
    <t>spojovací a kotvící prvky:90*1</t>
  </si>
  <si>
    <t>767995102R00</t>
  </si>
  <si>
    <t>Montáž kovových atypických konstrukcí do 10 kg</t>
  </si>
  <si>
    <t>spojovací a kotvící prvky:150*1</t>
  </si>
  <si>
    <t>767.1</t>
  </si>
  <si>
    <t>Požární ucpávky všech prostupů,štítek,zpráva, kotvení,doplňky,detaily,D+M</t>
  </si>
  <si>
    <t>3+4</t>
  </si>
  <si>
    <t>767.2</t>
  </si>
  <si>
    <t>Přenosný hasicí přístroj,PG6, 21A, štítek,kotvení,D+M</t>
  </si>
  <si>
    <t>767.3</t>
  </si>
  <si>
    <t>Elektrický osoušeč rukou,zapojení, kotvení,doplňky,detaily,D+M</t>
  </si>
  <si>
    <t>767.4</t>
  </si>
  <si>
    <t>Dávkovač tekutého mýdla nástěnný,satin. nerez, kotvení,doplňky,detaily,D+M</t>
  </si>
  <si>
    <t>767.5</t>
  </si>
  <si>
    <t>Zrcadlo sklopné nad umyvadlem,pro imobilní WC, CU vrstva,kotvení,doplňky,detaily,D+M</t>
  </si>
  <si>
    <t>767.6</t>
  </si>
  <si>
    <t>Zrcadlo nad umyvadlem,CU vrstva, kotvení,doplňky,detaily,D+M</t>
  </si>
  <si>
    <t>767.7</t>
  </si>
  <si>
    <t>Zásobník na toaletní papír nástěnný,satin. nerez, kotvení,doplňky,detaily,D+M</t>
  </si>
  <si>
    <t>767.8</t>
  </si>
  <si>
    <t>WC souprava nástěnná,satin. nerez, kotvení,doplňky,detaily,D+M</t>
  </si>
  <si>
    <t>767.9</t>
  </si>
  <si>
    <t>Odpadkový koš 45l,satin. nerez, kotvení,doplňky,detaily,D+M</t>
  </si>
  <si>
    <t>767.10</t>
  </si>
  <si>
    <t>Odpadkový koš na hyg. odpad 3,8l,satin. nerez, kotvení,doplňky,detaily,D+M</t>
  </si>
  <si>
    <t>767.11</t>
  </si>
  <si>
    <t>Madlo sklopné,pro WC invalidů,lesklý nerez, pr.32mm,kotvení,doplňky,detaily,D+M</t>
  </si>
  <si>
    <t>767.12</t>
  </si>
  <si>
    <t>Madlo pevné,pro WC invalidů,lesklý nerez, pr.32mm,kotvení,doplňky,detaily,D+M</t>
  </si>
  <si>
    <t>767.13</t>
  </si>
  <si>
    <t>Venkovní podlahová čistící rohož,nerez ocel,tl.3mm, rám,AL+textil,kotvení,doplňky,detaily,D+M</t>
  </si>
  <si>
    <t>767.14</t>
  </si>
  <si>
    <t>Vnitřní podlahová čistící rohož,nerez ocel,tl.3mm, rám,smyčkový textil,kotvení,doplňky,detaily,D+M</t>
  </si>
  <si>
    <t>767.15</t>
  </si>
  <si>
    <t>Háčky na pověšení oděvů na soc. zařízeních, kotvení,doplňky,detaily,D+M</t>
  </si>
  <si>
    <t>767.16</t>
  </si>
  <si>
    <t>Polička na odložení šamponů ve sprchách,nerez, kotvení,doplňky,detaily,D+M</t>
  </si>
  <si>
    <t>767.17</t>
  </si>
  <si>
    <t>Mřížky pro vedení plynu,rám, 100/100, kotvení,doplňky,detaily,D+M</t>
  </si>
  <si>
    <t>767.18</t>
  </si>
  <si>
    <t>Mřížky pro VZT na fasádě,rám, kotvení,doplňky,detaily,D+M</t>
  </si>
  <si>
    <t>767.19</t>
  </si>
  <si>
    <t>Venkovní zábradlí terasy,skleněné,bezp.sklo, v. 1m,kotvení,doplňky,detaily,D+M</t>
  </si>
  <si>
    <t>767.20</t>
  </si>
  <si>
    <t>Vnitřní zábradlí u schodiště,madlo,nátěr, kotvení,doplňky,detaily,D+M</t>
  </si>
  <si>
    <t>998767202R00</t>
  </si>
  <si>
    <t>Přesun hmot pro zámečnické konstr., výšky do 12 m</t>
  </si>
  <si>
    <t>771101210RT1</t>
  </si>
  <si>
    <t>Penetrace podkladu pod dlažby, penetrační nátěr</t>
  </si>
  <si>
    <t>sokly:0,1*145</t>
  </si>
  <si>
    <t>771475014R00</t>
  </si>
  <si>
    <t>Obklad soklíků keram.rovných, tmel,výška 10 cm</t>
  </si>
  <si>
    <t>771479001R00</t>
  </si>
  <si>
    <t>Řezání dlaždic keramických pro soklíky</t>
  </si>
  <si>
    <t>771575118R00</t>
  </si>
  <si>
    <t>Montáž podlah keram.,hladké, tmel flex</t>
  </si>
  <si>
    <t>771120211R00</t>
  </si>
  <si>
    <t>Kladení dlaždic na podstupnice do tmele, 1 řada</t>
  </si>
  <si>
    <t>2*(1,6+3,3)</t>
  </si>
  <si>
    <t>771120111R00</t>
  </si>
  <si>
    <t>Kladení dlaždic na stupnice do tmele, jedna řada</t>
  </si>
  <si>
    <t>771579793R00</t>
  </si>
  <si>
    <t>Příplatek za spárovací hmotu - plošně</t>
  </si>
  <si>
    <t>771578011R00</t>
  </si>
  <si>
    <t>Spára podlaha - stěna, silikonem</t>
  </si>
  <si>
    <t>771.1</t>
  </si>
  <si>
    <t>Dlažba keramická protiskluzná,galzovaná, matná - specifikace viz. PD</t>
  </si>
  <si>
    <t xml:space="preserve">  sokly:0,1*145</t>
  </si>
  <si>
    <t>248,7*1,1</t>
  </si>
  <si>
    <t>998771202R00</t>
  </si>
  <si>
    <t>Přesun hmot pro podlahy z dlaždic, výšky do 12 m</t>
  </si>
  <si>
    <t>781101210RT1</t>
  </si>
  <si>
    <t>Penetrace podkladu pod obklady, penetrační nátěr</t>
  </si>
  <si>
    <t>781475120R00</t>
  </si>
  <si>
    <t>Obklad vnitřní stěn keramický, do tmele flex</t>
  </si>
  <si>
    <t>781491001RTX</t>
  </si>
  <si>
    <t>Montáž lišt k obkladům,rohových,koutových, i dilatačních,vč. dodávky lišt AL</t>
  </si>
  <si>
    <t>178,4*1</t>
  </si>
  <si>
    <t>781479705R00</t>
  </si>
  <si>
    <t>Přípl.za spárovací hmotu - plošně</t>
  </si>
  <si>
    <t>781.1</t>
  </si>
  <si>
    <t>Obklad keramický glazovaný,rektifikovaný, - specifikace viz. PD</t>
  </si>
  <si>
    <t xml:space="preserve">  1.NP:2,175*(4,2+7,4+11,8+8,4)+2,02*(5,1+4,7+4,5)-(0,7*2,1+0,8*2,1)</t>
  </si>
  <si>
    <t xml:space="preserve">  2.NP:2,175*(10,3*2+8,7)</t>
  </si>
  <si>
    <t>158,6285*1,1</t>
  </si>
  <si>
    <t>998781202R00</t>
  </si>
  <si>
    <t>Přesun hmot pro obklady keramické, výšky do 12 m</t>
  </si>
  <si>
    <t>783814110R00</t>
  </si>
  <si>
    <t>Nátěr olejový betonových povrchů dvojnásobný</t>
  </si>
  <si>
    <t>výtah:1+0,35*3,9</t>
  </si>
  <si>
    <t>784191201R00</t>
  </si>
  <si>
    <t>Penetrace podkladu hloubková 1x</t>
  </si>
  <si>
    <t>SDK:116+27,8+38,8+6+9,8+1,5*3,4+2*3</t>
  </si>
  <si>
    <t>omítky:508,9+44+50,6</t>
  </si>
  <si>
    <t>784195412R00</t>
  </si>
  <si>
    <t>Malba tekutá malířská, bílá, 2 x, otěruvzdorná</t>
  </si>
  <si>
    <t>M33.1</t>
  </si>
  <si>
    <t>Výtah nákladní,kabina 600/600/1200,dveře, pohon,2 stanice, viz PD</t>
  </si>
  <si>
    <t>M99.1</t>
  </si>
  <si>
    <t>Skladby podlah a konstrukcí, - jen pomocné výpočty, neoceňovat!!!</t>
  </si>
  <si>
    <t>SUM</t>
  </si>
  <si>
    <t>Stavební úpravy KD Moravany</t>
  </si>
  <si>
    <t>SO 01 Stavební úpravy zázemí</t>
  </si>
  <si>
    <t>vlastní</t>
  </si>
  <si>
    <t>RTS_I/2018</t>
  </si>
  <si>
    <t>Vedlejší a ostatní náklady</t>
  </si>
  <si>
    <t>cena / MJ (Kč)</t>
  </si>
  <si>
    <t>celkem (Kč)</t>
  </si>
  <si>
    <t>Ceník, kapitola</t>
  </si>
  <si>
    <t>Poznámka uchazeče</t>
  </si>
  <si>
    <t>00512 Náklady spojené s prováděním stavby</t>
  </si>
  <si>
    <t>005124010R</t>
  </si>
  <si>
    <t>Zajištění kompletační a koordinační činnosti spojených s realizací stavby a následným dáním do užívání</t>
  </si>
  <si>
    <t>Soubor</t>
  </si>
  <si>
    <t>00512.1</t>
  </si>
  <si>
    <t>Zajištění a projednání všech nezbytných administrativních úkonů spojených s realizací stavby</t>
  </si>
  <si>
    <t>005121 Zařízení staveniště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</si>
  <si>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</si>
  <si>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</si>
  <si>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</si>
  <si>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</si>
  <si>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</si>
  <si>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 , náklady na energie spotřebované dodavatelem v rámci provozu zařízení staveniště, náklady na spotřebovanou energii během výstavby, elektro, vodné stočné,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</si>
  <si>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</si>
  <si>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</si>
  <si>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</si>
  <si>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 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</si>
  <si>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</si>
  <si>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005122 R</t>
  </si>
  <si>
    <t>Provozní vlivy</t>
  </si>
  <si>
    <t>00521 Staveniště</t>
  </si>
  <si>
    <t>Náklady spojené s provozem staveniště, které vzniknou dodavateli podle podmínek smlouvy.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</si>
  <si>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</si>
  <si>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</si>
  <si>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</si>
  <si>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</si>
  <si>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</si>
  <si>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</si>
  <si>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</si>
  <si>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</si>
  <si>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</si>
  <si>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1.0</t>
  </si>
  <si>
    <t>Vyčištění území, vč. naložení, odvozu a uložení materiálu na skládku, uvedení prostoru zařízení staveniště do původního stavu</t>
  </si>
  <si>
    <t>005211080R</t>
  </si>
  <si>
    <t xml:space="preserve">Bezpečnostní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</si>
  <si>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</si>
  <si>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Zpracování geodetického zaměření skutečného provedení stavby a geometrických plánů dle SoD a dle požadavků DOSS a zápisu do KN (je-li vyžadováno)</t>
  </si>
  <si>
    <t>1.2</t>
  </si>
  <si>
    <t>Výrobní a dílenská dokumentace</t>
  </si>
  <si>
    <t>1.3</t>
  </si>
  <si>
    <t>Plán organizace výstavby</t>
  </si>
  <si>
    <t>1.4</t>
  </si>
  <si>
    <t>Zpracování harmonogramu stavby a ZOV včetně průběžné aktualizace</t>
  </si>
  <si>
    <t>1.5</t>
  </si>
  <si>
    <t>Vypracování dokumentace skutečného provedení stavby  dle SoD, platné legislativy, podmínek a požadavků investora a uživatele a podmínek dotačního titulu.</t>
  </si>
  <si>
    <t>1.6</t>
  </si>
  <si>
    <t>Vytýčení prostorové polohy dopravní a technické infrastruktury</t>
  </si>
  <si>
    <t>1.7</t>
  </si>
  <si>
    <t>Zajištění ostrahy majetku a osob v průběhu realizace stavby a až do předání stavby do užívání</t>
  </si>
  <si>
    <t>1.8</t>
  </si>
  <si>
    <t>Provedení veškerých měření a zkoušek, revizních zpráv apod. dle platné legislativy a dle SoD, např. termovizní měření stavby, revize plynu, revize hromosvodu</t>
  </si>
  <si>
    <t>1.9</t>
  </si>
  <si>
    <t>Zajištění průzkumů, zkoušek, atestů, sond a revizí apod. uvedených v rozhodnutích a v projektové dokumetnaci nezbytně nutných k provedení díla</t>
  </si>
  <si>
    <t>1.10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</si>
  <si>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</si>
  <si>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1.11</t>
  </si>
  <si>
    <t>Fotodokumentace průběhu výstavby</t>
  </si>
  <si>
    <t>1.12</t>
  </si>
  <si>
    <t>Pasportizace území stavby a jejího okolí, zejména stavu příjezdových komunikací staveništní dopravy, předpokládaných dotčených ploch zasažených realizací stavby, požadavků vlastníků a uživatelů sousedních nemovitostí, DOSS apod.</t>
  </si>
  <si>
    <t>1.13</t>
  </si>
  <si>
    <t>Náklady na pojištění stavby a bankovní garance</t>
  </si>
  <si>
    <t>1.14</t>
  </si>
  <si>
    <t>Náklady na provedení vzorků - např. barevnost fasád, klempířských prvků atd.</t>
  </si>
  <si>
    <t>1.15</t>
  </si>
  <si>
    <t>Technická pomoc, spolupráce na technických řešení stavby odchylek zjištěných v průběhu stavby, technická řešení kolizí se skrytými konstrukcemi, které nemohl projektant předvídat</t>
  </si>
  <si>
    <t>Celkem za</t>
  </si>
  <si>
    <t>VN+ON</t>
  </si>
  <si>
    <t>Zdravotechnická instalace</t>
  </si>
  <si>
    <t xml:space="preserve">ZEMNÍ PRÁCE  </t>
  </si>
  <si>
    <t xml:space="preserve">Hloubení rýh  š. do 2,0 m, tř. 3 </t>
  </si>
  <si>
    <t>Odvoz a uložení výkopku na skládku do 10,0 km</t>
  </si>
  <si>
    <t xml:space="preserve">Lože pod potrubí - štěrkopísek - se zhutněním </t>
  </si>
  <si>
    <t xml:space="preserve">Obsyp potrubí - štěrkopísek - se zhutněním </t>
  </si>
  <si>
    <t>Zásyp rýhy se zhutnením - výkopek</t>
  </si>
  <si>
    <t xml:space="preserve">Odstranění krytu z asfaltu  vč. podkladu a likvidace demontovaných hmot </t>
  </si>
  <si>
    <t xml:space="preserve">Vyspravení kytu z asfaltu  po překopu vč. podkladu </t>
  </si>
  <si>
    <t xml:space="preserve">KANALIZACE - dodávka, montáž </t>
  </si>
  <si>
    <t xml:space="preserve">Potrubí plastové připojovací a odpadní - systém HT - dodávka, montáž </t>
  </si>
  <si>
    <t>DN 40</t>
  </si>
  <si>
    <t>DN 50</t>
  </si>
  <si>
    <t>DN 70</t>
  </si>
  <si>
    <t>DN 100</t>
  </si>
  <si>
    <t>Potrubí plastové svodné - systém KG SN 8 - dodávka, montáž</t>
  </si>
  <si>
    <t>DN 125</t>
  </si>
  <si>
    <t>DN 150</t>
  </si>
  <si>
    <t xml:space="preserve">Montáž a dodávka návlekové izolace proti rosení na potrubí odpadní  </t>
  </si>
  <si>
    <t xml:space="preserve">Vpust podlahová </t>
  </si>
  <si>
    <t>ks</t>
  </si>
  <si>
    <t xml:space="preserve">Zápachová uzávěrka  - napojení přepadu od PV </t>
  </si>
  <si>
    <t xml:space="preserve">Zápachová uzávěrka - odvod kondenzátu </t>
  </si>
  <si>
    <t>Větrací hlavice DN 100</t>
  </si>
  <si>
    <t xml:space="preserve">Přivzdušnovací  ventil </t>
  </si>
  <si>
    <t xml:space="preserve">Vpust střešní DN 100 </t>
  </si>
  <si>
    <t xml:space="preserve">Vpust terasová </t>
  </si>
  <si>
    <t xml:space="preserve">Vyvedení a upevnění odpadních výpustek </t>
  </si>
  <si>
    <t xml:space="preserve">Revizní šachta plastová DN 400 vč. litinového pojížděného  poklopu a dna </t>
  </si>
  <si>
    <t xml:space="preserve">Napojení na stávající kanalizaci </t>
  </si>
  <si>
    <t xml:space="preserve">Zkouška těsnosti kanalizace vodou </t>
  </si>
  <si>
    <t xml:space="preserve">Přesun hmot </t>
  </si>
  <si>
    <t xml:space="preserve">VODOVOD - dodávka, montáž </t>
  </si>
  <si>
    <t xml:space="preserve">Potrubí plastové  - dodávka, montáž </t>
  </si>
  <si>
    <t>d20</t>
  </si>
  <si>
    <t>d25</t>
  </si>
  <si>
    <t>d32</t>
  </si>
  <si>
    <t xml:space="preserve">Návleková izolace na potrubí tl. 9 mm - dodávka, montáž </t>
  </si>
  <si>
    <t>DN 15</t>
  </si>
  <si>
    <t>DN 20</t>
  </si>
  <si>
    <t xml:space="preserve">DN 25 </t>
  </si>
  <si>
    <t xml:space="preserve">Návleková izolace na potrubí - dodávka, montáž </t>
  </si>
  <si>
    <t xml:space="preserve">DN 15 tl. 20 mm </t>
  </si>
  <si>
    <t xml:space="preserve">DN 25 tl. 30 mm </t>
  </si>
  <si>
    <t>Kulový kohout voda DN 15</t>
  </si>
  <si>
    <t>Kulový kohout voda DN 20</t>
  </si>
  <si>
    <t xml:space="preserve">Kulový kohout voda DN 25 </t>
  </si>
  <si>
    <t>Kulový kohout voda DN 15 s vypouštěním</t>
  </si>
  <si>
    <t>Kulový kohout voda DN 20 s vypouštěním</t>
  </si>
  <si>
    <t xml:space="preserve">Kulový kohout voda DN 25 s vypouštěním </t>
  </si>
  <si>
    <t xml:space="preserve">Ventil výtokový DN 15  se šroubením </t>
  </si>
  <si>
    <t>Zpětná klapka DN 15</t>
  </si>
  <si>
    <t>Zpětná klapka DN 25</t>
  </si>
  <si>
    <t>Filtr DN 15</t>
  </si>
  <si>
    <t>Čerpadlo cirkulační  DN 15 - 0,1m3/h, 0,8 m/WS</t>
  </si>
  <si>
    <t>Ventil pojistný DN 15</t>
  </si>
  <si>
    <t xml:space="preserve">Napojení na stávající rozvody vody </t>
  </si>
  <si>
    <t xml:space="preserve">Vyvedení a upevnění výpustek vč. nástěnky </t>
  </si>
  <si>
    <t xml:space="preserve">Tlaková zkouška potrubí </t>
  </si>
  <si>
    <t xml:space="preserve">Proplach a desinfekce potrubí </t>
  </si>
  <si>
    <t xml:space="preserve">ZAŘIZOVACÍ PŘEDMĚTY - dodávka, montáž </t>
  </si>
  <si>
    <t xml:space="preserve">Klozet z bílého diturvitu závěsný </t>
  </si>
  <si>
    <t xml:space="preserve">Sedátko plastové s krytem a brzdou </t>
  </si>
  <si>
    <t xml:space="preserve">Předstěnový  systém WC samonosný , splachovací tlačítko </t>
  </si>
  <si>
    <t xml:space="preserve">Umyvadlo z bílého diturvitu , sifon </t>
  </si>
  <si>
    <t xml:space="preserve">Umývátko  z bílého diturvitu , sifon </t>
  </si>
  <si>
    <t xml:space="preserve">Baterie umyvadlová páková stojánková vč. rohových ventilů </t>
  </si>
  <si>
    <t xml:space="preserve">Baterie dřezová páková stojánková vč. rohových ventilů </t>
  </si>
  <si>
    <t>Zápachová uzávěrka dřezová DN 50</t>
  </si>
  <si>
    <t xml:space="preserve">Splachovací nádržka vysokopoložená </t>
  </si>
  <si>
    <t>Výlevka z bílého diturvitu</t>
  </si>
  <si>
    <t>Baterie dřezová páková nástěnná</t>
  </si>
  <si>
    <t xml:space="preserve">Pisoár z bílého diturvitu, automatické splachovací zařízení vč. zdroje </t>
  </si>
  <si>
    <t>Předstěnový  systém pisoár samonosný</t>
  </si>
  <si>
    <t xml:space="preserve">Klozet z bílého diturvitu závěsný  - invalidé </t>
  </si>
  <si>
    <t xml:space="preserve">Sedátko plastové s krytem </t>
  </si>
  <si>
    <t xml:space="preserve">Předstěnový  systém WC samonosný , splachovací tlačítko , oddálené pneumatické splachování </t>
  </si>
  <si>
    <t xml:space="preserve">Umyvadlo z bílého diturvitu  - invalidé , sifon </t>
  </si>
  <si>
    <t xml:space="preserve">Baterie umyvadlová páková stojánková - invalidé </t>
  </si>
  <si>
    <t xml:space="preserve">Baterie sprchová páková nástěnná   + </t>
  </si>
  <si>
    <t xml:space="preserve">sprcha ruční  a sprchový set </t>
  </si>
  <si>
    <t xml:space="preserve">Podlahový žlab sprchový nerez  dl. 900 mm </t>
  </si>
  <si>
    <t xml:space="preserve">ZEDNICKÉ VÝPOMOCI  </t>
  </si>
  <si>
    <t xml:space="preserve">Vysekání drážek pro vedení vodovodu a kanalizace vč. uložení sutě na skládku  </t>
  </si>
  <si>
    <t xml:space="preserve">kus </t>
  </si>
  <si>
    <t>Ústřední vytápění</t>
  </si>
  <si>
    <t xml:space="preserve">Izolace tepelné   </t>
  </si>
  <si>
    <t>713411111</t>
  </si>
  <si>
    <t xml:space="preserve">Montáž izolace tepelné potrubí pásy nebo rohožemi bez úpravy staženými drátem 1x   </t>
  </si>
  <si>
    <t>631417890</t>
  </si>
  <si>
    <t xml:space="preserve">pás izolační  50kg/m3 tl.100 mm   </t>
  </si>
  <si>
    <t>713492113</t>
  </si>
  <si>
    <t xml:space="preserve">Montáž tepelné izolace povrchová úprava potrubí Al fólií a Pz pletivem   </t>
  </si>
  <si>
    <t>19451230</t>
  </si>
  <si>
    <t xml:space="preserve">folie Al hladká měkká technická š 500mm tl 0,03mm   </t>
  </si>
  <si>
    <t>NI1510</t>
  </si>
  <si>
    <t xml:space="preserve">Návleková izolace NI d 15 tl. 10 mm   </t>
  </si>
  <si>
    <t>NI1810</t>
  </si>
  <si>
    <t xml:space="preserve">Návleková izolace NI d 18 tl. 10 mm   </t>
  </si>
  <si>
    <t>NI2210</t>
  </si>
  <si>
    <t xml:space="preserve">Návleková izolace NI d 22 tl. 10 mm   </t>
  </si>
  <si>
    <t>NILEP400</t>
  </si>
  <si>
    <t xml:space="preserve">NI  chloroprénové lepidlo 400 ml   </t>
  </si>
  <si>
    <t>IPAL2230</t>
  </si>
  <si>
    <t xml:space="preserve">Izolační pouzdro kašír. AL fólií 22/30   </t>
  </si>
  <si>
    <t>IPAL2840</t>
  </si>
  <si>
    <t xml:space="preserve">Izolační pouzdro kašír. AL fólií 28/40   </t>
  </si>
  <si>
    <t>IPAL3550</t>
  </si>
  <si>
    <t xml:space="preserve">Izolační pouzdro kašír. AL fólií 35/50   </t>
  </si>
  <si>
    <t>998713193</t>
  </si>
  <si>
    <t xml:space="preserve">Příplatek k přesunu hmot tonážní 713 za zvětšený přesun do 500 m   </t>
  </si>
  <si>
    <t>731</t>
  </si>
  <si>
    <t xml:space="preserve">Ústřední vytápění - kotelny   </t>
  </si>
  <si>
    <t>731244494</t>
  </si>
  <si>
    <t xml:space="preserve">Trubka koaxiální 60/100x2000   </t>
  </si>
  <si>
    <t xml:space="preserve">Revizní T-kus 60/100   </t>
  </si>
  <si>
    <t xml:space="preserve">Taška pro vodorovné střechy   </t>
  </si>
  <si>
    <t>601008125a</t>
  </si>
  <si>
    <t xml:space="preserve">Vertikální komínová koncovka 60/100 pro kondenzační kotle, délka 1,1 m   </t>
  </si>
  <si>
    <t>731341140</t>
  </si>
  <si>
    <t xml:space="preserve">Hadice napouštěcí pryžové D 20/28   </t>
  </si>
  <si>
    <t>HZSodkour</t>
  </si>
  <si>
    <t xml:space="preserve">Mtz odkouření od kotle   </t>
  </si>
  <si>
    <t>HZSTOPSK</t>
  </si>
  <si>
    <t xml:space="preserve">Topná zkouška   </t>
  </si>
  <si>
    <t>HZSUVKP</t>
  </si>
  <si>
    <t xml:space="preserve">Uvedení kotle do provozu   </t>
  </si>
  <si>
    <t>HZS114</t>
  </si>
  <si>
    <t xml:space="preserve">Napuštění topného systému   </t>
  </si>
  <si>
    <t>998731101</t>
  </si>
  <si>
    <t xml:space="preserve">Přesun hmot tonážní pro kotelny v objektech v do 6 m   </t>
  </si>
  <si>
    <t>998731193</t>
  </si>
  <si>
    <t xml:space="preserve">Příplatek k přesunu hmot tonážní 731 za zvětšený přesun do 500 m   </t>
  </si>
  <si>
    <t>732</t>
  </si>
  <si>
    <t xml:space="preserve">Ústřední vytápění - strojovny   </t>
  </si>
  <si>
    <t>732199100</t>
  </si>
  <si>
    <t xml:space="preserve">Montáž orientačních štítků   </t>
  </si>
  <si>
    <t>732199101</t>
  </si>
  <si>
    <t xml:space="preserve">Orientační štítek   </t>
  </si>
  <si>
    <t>732219301</t>
  </si>
  <si>
    <t xml:space="preserve">Montáž ohříváku vody stojatého kombinovaného do 200 litrů   </t>
  </si>
  <si>
    <t xml:space="preserve">ZOV200 </t>
  </si>
  <si>
    <t xml:space="preserve">Zásobníkový ohřívač   o objemu 200 l, s velkou přestupní plochou výměníku 1,8 m2   </t>
  </si>
  <si>
    <t>REFN312</t>
  </si>
  <si>
    <t xml:space="preserve">Tlak. expanzní nádoba s membr.  PN3 12 l v.č. MTZ   </t>
  </si>
  <si>
    <t>48487711</t>
  </si>
  <si>
    <t xml:space="preserve">rozdělovač-sběrač přírubový RS modul M 100 DN 65   </t>
  </si>
  <si>
    <t>48487721</t>
  </si>
  <si>
    <t xml:space="preserve">podpěra rozdělovače-sběrače pod RS modul M 100   </t>
  </si>
  <si>
    <t>RSKOM100mtz</t>
  </si>
  <si>
    <t xml:space="preserve">Kombinovaný rozdělovač modul 100 - montáž   </t>
  </si>
  <si>
    <t>732113116</t>
  </si>
  <si>
    <t xml:space="preserve">Vyrovnávač dynamických tlaků G 5/4" PN 6 hydraulický závitový   </t>
  </si>
  <si>
    <t>732429111</t>
  </si>
  <si>
    <t xml:space="preserve">Montáž čerpadla oběhového spirálního DN 25 do potrubí   </t>
  </si>
  <si>
    <t>COE2514</t>
  </si>
  <si>
    <t>Elektronické oběhové čerpadlo DN 25, dopravní výška 1 - 4 m v.s.</t>
  </si>
  <si>
    <t>998732101</t>
  </si>
  <si>
    <t xml:space="preserve">Přesun hmot tonážní pro strojovny v objektech v do 6 m   </t>
  </si>
  <si>
    <t>998732193</t>
  </si>
  <si>
    <t xml:space="preserve">Příplatek k přesunu hmot tonážní 732 za zvětšený přesun do 500 m   </t>
  </si>
  <si>
    <t>733</t>
  </si>
  <si>
    <t xml:space="preserve">Ústřední vytápění - rozvodné potrubí   </t>
  </si>
  <si>
    <t>733223102</t>
  </si>
  <si>
    <t xml:space="preserve">Potrubí měděné tvrdé spojované měkkým pájením D 15x1   </t>
  </si>
  <si>
    <t>733223103</t>
  </si>
  <si>
    <t xml:space="preserve">Potrubí měděné tvrdé spojované měkkým pájením D 18x1   </t>
  </si>
  <si>
    <t>733223104</t>
  </si>
  <si>
    <t xml:space="preserve">Potrubí měděné tvrdé spojované měkkým pájením D 22x1   </t>
  </si>
  <si>
    <t>733223105</t>
  </si>
  <si>
    <t xml:space="preserve">Potrubí měděné tvrdé spojované měkkým pájením D 28x1,5   </t>
  </si>
  <si>
    <t>733223106</t>
  </si>
  <si>
    <t xml:space="preserve">Potrubí měděné tvrdé spojované měkkým pájením D 35x1,5   </t>
  </si>
  <si>
    <t>733224204</t>
  </si>
  <si>
    <t xml:space="preserve">Příplatek za potrubí měděné v kotelnách a strojovnách průměr 22   </t>
  </si>
  <si>
    <t>733224205</t>
  </si>
  <si>
    <t xml:space="preserve">Příplatek k potrubí měděnému za potrubí vedené v kotelnách nebo strojovnách D 28x1,5   </t>
  </si>
  <si>
    <t>733224206</t>
  </si>
  <si>
    <t xml:space="preserve">Příplatek za potrubí měděné v kotelnách a strojovnách průměr 35   </t>
  </si>
  <si>
    <t>733224222</t>
  </si>
  <si>
    <t xml:space="preserve">Příplatek k potrubí měděnému za zhotovení přípojky z trubek měděných D 15x1   </t>
  </si>
  <si>
    <t>733224225</t>
  </si>
  <si>
    <t xml:space="preserve">Příplatek k potrubí měděnému za zhotovení přípojky z trubek měděných D 28x1,5   </t>
  </si>
  <si>
    <t>733224226</t>
  </si>
  <si>
    <t xml:space="preserve">Příplatek k potrubí měděnému za zhotovení přípojky z trubek měděných D 35x1,5   </t>
  </si>
  <si>
    <t>733291101</t>
  </si>
  <si>
    <t xml:space="preserve">Zkouška těsnosti potrubí měděné do D 35x1,5   </t>
  </si>
  <si>
    <t>zedvyp</t>
  </si>
  <si>
    <t xml:space="preserve">Zednické výpomoci při montáži ÚT   </t>
  </si>
  <si>
    <t>998733101</t>
  </si>
  <si>
    <t xml:space="preserve">Přesun hmot tonážní pro rozvody potrubí v objektech v do 6 m   </t>
  </si>
  <si>
    <t>998733193</t>
  </si>
  <si>
    <t xml:space="preserve">Příplatek k přesunu hmot tonážní 733 za zvětšený přesun do 500 m   </t>
  </si>
  <si>
    <t>734</t>
  </si>
  <si>
    <t xml:space="preserve">Ústřední vytápění - armatury   </t>
  </si>
  <si>
    <t>734209102</t>
  </si>
  <si>
    <t xml:space="preserve">Montáž armatury závitové s jedním závitem G 3/8   </t>
  </si>
  <si>
    <t>AOV10</t>
  </si>
  <si>
    <t xml:space="preserve">Automatický odvzdušňovací ventil  3/8 "   </t>
  </si>
  <si>
    <t>734209113</t>
  </si>
  <si>
    <t xml:space="preserve">Montáž armatury závitové s dvěma závity G 1/2   </t>
  </si>
  <si>
    <t>734209114</t>
  </si>
  <si>
    <t xml:space="preserve">Montáž armatura 2 závity G 3/4   </t>
  </si>
  <si>
    <t>734209115</t>
  </si>
  <si>
    <t xml:space="preserve">Montáž armatury závitové s dvěma závity G 1   </t>
  </si>
  <si>
    <t>734209116</t>
  </si>
  <si>
    <t xml:space="preserve">Montáž armatury závitové s dvěma závity G 5/4   </t>
  </si>
  <si>
    <t>734209122</t>
  </si>
  <si>
    <t xml:space="preserve">Montáž armatura 3 závity G 3/8   </t>
  </si>
  <si>
    <t>734292713</t>
  </si>
  <si>
    <t xml:space="preserve">Kohout kulový přímý G 1/2 PN 42 do 185°C vnitřní závit   </t>
  </si>
  <si>
    <t>734292714</t>
  </si>
  <si>
    <t xml:space="preserve">Kohout kulový přímý G 3/4 PN 42 do 185°C vnitřní závit   </t>
  </si>
  <si>
    <t>734292715</t>
  </si>
  <si>
    <t xml:space="preserve">Kohout kulový přímý G 1 PN 42 do 185°C vnitřní závit   </t>
  </si>
  <si>
    <t>734292716</t>
  </si>
  <si>
    <t xml:space="preserve">Kohout kulový přímý G 1 1/4 PN 42 do 185°C vnitřní závit   </t>
  </si>
  <si>
    <t>kkez25</t>
  </si>
  <si>
    <t xml:space="preserve">Kulový kohout  pro exp. nádoby se zajištěním  G 1"   </t>
  </si>
  <si>
    <t>SMGF32</t>
  </si>
  <si>
    <t xml:space="preserve">Separátor nečistot s magnetem  - 5/4"   </t>
  </si>
  <si>
    <t>ZK20Z</t>
  </si>
  <si>
    <t xml:space="preserve">Zpětná klapka DN 20 - závitová   </t>
  </si>
  <si>
    <t>ZK25Z</t>
  </si>
  <si>
    <t xml:space="preserve">Zpětná klapka DN 25 - závitová   </t>
  </si>
  <si>
    <t>734291122</t>
  </si>
  <si>
    <t xml:space="preserve">Kohout plnící a vypouštěcí G 3/8 PN 10 do 90°C závitový   </t>
  </si>
  <si>
    <t>734291123</t>
  </si>
  <si>
    <t xml:space="preserve">Kohout plnící a vypouštěcí G 1/2 PN 10 do 90°C závitový   </t>
  </si>
  <si>
    <t>SRVK150R</t>
  </si>
  <si>
    <t xml:space="preserve">Šroubení pro tělesa VK  DN 15 - rohové   </t>
  </si>
  <si>
    <t>RŠR15R</t>
  </si>
  <si>
    <t>TRHLVP</t>
  </si>
  <si>
    <t xml:space="preserve">Hlavice termostatického ovládání pro veřejné prostory   </t>
  </si>
  <si>
    <t>OPPO15</t>
  </si>
  <si>
    <t xml:space="preserve">Opěrné pouzdro pro měď.a přesné ocel. trubky   DN 15   </t>
  </si>
  <si>
    <t>SVSR15</t>
  </si>
  <si>
    <t xml:space="preserve">Svorné šroubení pro šroubení pro VK  DN 15   </t>
  </si>
  <si>
    <t>SVSR22015351</t>
  </si>
  <si>
    <t xml:space="preserve">Svorné šroubení pro šroubení a ventily  DN 15   </t>
  </si>
  <si>
    <t>VV20</t>
  </si>
  <si>
    <t xml:space="preserve">Vyvažovací ventil  DN 20   </t>
  </si>
  <si>
    <t>VV25</t>
  </si>
  <si>
    <t xml:space="preserve">Vyvažovací ventil  DN 25   </t>
  </si>
  <si>
    <t>TAVYVAZ</t>
  </si>
  <si>
    <t xml:space="preserve">Vyvážení topného systému   </t>
  </si>
  <si>
    <t>734411113</t>
  </si>
  <si>
    <t xml:space="preserve">Teploměr technický s pevným stonkem a jímkou zadní připojení průměr 80 mm délky 50 mm   </t>
  </si>
  <si>
    <t>734421101</t>
  </si>
  <si>
    <t xml:space="preserve">Tlakoměr s pevným stonkem a zpětnou klapkou tlak 0-16 bar průměr 50 mm spodní připojení   </t>
  </si>
  <si>
    <t>998734101</t>
  </si>
  <si>
    <t xml:space="preserve">Přesun hmot tonážní pro armatury v objektech v do 6 m   </t>
  </si>
  <si>
    <t>998734193</t>
  </si>
  <si>
    <t xml:space="preserve">Příplatek k přesunu hmot tonážní 734 za zvětšený přesun do 500 m   </t>
  </si>
  <si>
    <t>735</t>
  </si>
  <si>
    <t xml:space="preserve">Ústřední vytápění - otopná tělesa   </t>
  </si>
  <si>
    <t>735152272</t>
  </si>
  <si>
    <t xml:space="preserve">Otopné těleso panelové VK jednodeskové 1 přídavná přestupní plocha výška/délka 600/500mm výkon 501 W   </t>
  </si>
  <si>
    <t>735152474</t>
  </si>
  <si>
    <t xml:space="preserve">Otopné těleso panelové VK dvoudeskové 1 přídavná přestupní plocha výška/délka 600/700 mm výkon 902 W   </t>
  </si>
  <si>
    <t>735152476</t>
  </si>
  <si>
    <t xml:space="preserve">Otopné těleso panelové VK dvoudeskové 1 přídavná přestupní plocha výška/délka 600/90 mm výkon 1159 W   </t>
  </si>
  <si>
    <t>735152478</t>
  </si>
  <si>
    <t xml:space="preserve">Otopné těleso panelové VK dvoudeskové 1 přídavná přestupní plocha výška/délka 600/1100mm výkon 1417W   </t>
  </si>
  <si>
    <t>735152574</t>
  </si>
  <si>
    <t xml:space="preserve">Otopné těleso panelové VK dvoudeskové 2 přídavné přestupní plochy výška/délka 600/700mm výkon 1175 W   </t>
  </si>
  <si>
    <t>735152576</t>
  </si>
  <si>
    <t xml:space="preserve">Otopné těleso panelové VK dvoudeskové 2 přídavné přestupní plochy výška/délka 600/900mm výkon 1511 W   </t>
  </si>
  <si>
    <t>735152577</t>
  </si>
  <si>
    <t xml:space="preserve">Otopné těleso panelové VK dvoudeskové 2 přídavné přestupní plochy výška/délka 600/1000mm výkon 1679W   </t>
  </si>
  <si>
    <t>OL0801523</t>
  </si>
  <si>
    <t>OL1201523</t>
  </si>
  <si>
    <t>735419115</t>
  </si>
  <si>
    <t xml:space="preserve">Montáž konvektoru s osazením na hmoždinky délka do 1600 mm   </t>
  </si>
  <si>
    <t>998735101</t>
  </si>
  <si>
    <t xml:space="preserve">Přesun hmot tonážní pro otopná tělesa v objektech v do 6 m   </t>
  </si>
  <si>
    <t>998735193</t>
  </si>
  <si>
    <t xml:space="preserve">Příplatek k přesunu hmot tonážní 735 za zvětšený přesun do 500 m   </t>
  </si>
  <si>
    <t>735151811</t>
  </si>
  <si>
    <t xml:space="preserve">Demontáž otopného tělesa panelového jednořadého délka do 1500 mm   </t>
  </si>
  <si>
    <t>HZSnvsts</t>
  </si>
  <si>
    <t xml:space="preserve">Napuštění a vypuštění stávajícího topného systému   </t>
  </si>
  <si>
    <t>735890801</t>
  </si>
  <si>
    <t xml:space="preserve">Přemístění demontovaného otopného tělesa vodorovně 100 m v objektech výšky do 6 m   </t>
  </si>
  <si>
    <t xml:space="preserve">Konstrukce zámečnické   </t>
  </si>
  <si>
    <t>767995111</t>
  </si>
  <si>
    <t xml:space="preserve">Montáž atypických zámečnických konstrukcí hmotnosti do 5 kg   </t>
  </si>
  <si>
    <t>132310620</t>
  </si>
  <si>
    <t xml:space="preserve">tyč ocelová L rovnoramenná jak.11373 45x45x4 mm   </t>
  </si>
  <si>
    <t>132112140</t>
  </si>
  <si>
    <t xml:space="preserve">tyč ocelová kruhová jak.11373 D 6 mm   </t>
  </si>
  <si>
    <t>998767101</t>
  </si>
  <si>
    <t xml:space="preserve">Přesun hmot tonážní pro zámečnické konstrukce v objektech v do 6 m   </t>
  </si>
  <si>
    <t>998767192</t>
  </si>
  <si>
    <t xml:space="preserve">Příplatek k přesunu hmot tonážní 767 za zvětšený přesun do 100 m   </t>
  </si>
  <si>
    <t xml:space="preserve">Dokončovací práce - nátěry   </t>
  </si>
  <si>
    <t>783125130</t>
  </si>
  <si>
    <t xml:space="preserve">Nátěry syntetické OK lehkých "C" barva standardní dvojnásobné   </t>
  </si>
  <si>
    <t>M21</t>
  </si>
  <si>
    <t>Elektromontáže</t>
  </si>
  <si>
    <t xml:space="preserve">Trubka ohebná pod omítku, typ 23.. 23 mm                                                                      </t>
  </si>
  <si>
    <t xml:space="preserve">Trubka ohebná pod omítku, typ 40.. 40 mm                                                                      </t>
  </si>
  <si>
    <t xml:space="preserve">Trubka tuhá z PVC uložená pevně, 23 mm                                                              </t>
  </si>
  <si>
    <t xml:space="preserve">Krabice přístrojová KP 68, KZ 3, bez zapojení </t>
  </si>
  <si>
    <t xml:space="preserve">Krabice odbočná KR 68, se zapojením-kruhová </t>
  </si>
  <si>
    <t xml:space="preserve">Krabice odbočná KR 97, se zapojením-kruhová </t>
  </si>
  <si>
    <t xml:space="preserve">Rozvodka krabicová z lis. izol. 6455-11 do 4 mm2 </t>
  </si>
  <si>
    <t>Rozvodka krabicová KT 250</t>
  </si>
  <si>
    <t xml:space="preserve">Osazení hmoždinky do cihlového zdiva, HM 8 </t>
  </si>
  <si>
    <t xml:space="preserve">Ukončení vodičů v rozvaděči + zapojení do 2,5 mm2 </t>
  </si>
  <si>
    <t xml:space="preserve">Ukončení vodičů v rozvaděči + zapojení do 16 mm2 </t>
  </si>
  <si>
    <t xml:space="preserve">Spínač nástěnný jednopól.- řaz. 1, obyč.prostředí </t>
  </si>
  <si>
    <t xml:space="preserve">Spínač nástěnný seriový - řaz. 5, obyč.prostředí </t>
  </si>
  <si>
    <t xml:space="preserve">Spínač nástěnný seriový - řaz. 6, obyč.prostředí </t>
  </si>
  <si>
    <t xml:space="preserve">Spínač nástěnný seriový - řaz. 66, obyč.prostředí </t>
  </si>
  <si>
    <t xml:space="preserve">Spínač nástěnný seriový - řaz. 7, obyč.prostředí </t>
  </si>
  <si>
    <t>Spínač nástěnný seriový - řaz. 1,IP44</t>
  </si>
  <si>
    <t>Spínač nástěnný seriový - řaz. 6,IP44</t>
  </si>
  <si>
    <t>Spínač 400V/25A</t>
  </si>
  <si>
    <t>Tlačítkový ovladač s orientací</t>
  </si>
  <si>
    <t>Tlačítkový ovladač</t>
  </si>
  <si>
    <t>Relé SMR-T doběh</t>
  </si>
  <si>
    <t>Přepínač otáček ventilátoru</t>
  </si>
  <si>
    <t>Přepínač PIR</t>
  </si>
  <si>
    <t>Sada přivolání pomoci pro invalidy</t>
  </si>
  <si>
    <t>Osoušeč rukou230V/16A turbo</t>
  </si>
  <si>
    <t>Zásuvka do rámečku 16A,230V 2P+Z bílá</t>
  </si>
  <si>
    <t>Zásuvka do rámečku 16A,230V 2P+Z bílá "D"</t>
  </si>
  <si>
    <t>Zásuvka UTP cat 6 2xRJ45</t>
  </si>
  <si>
    <t>EKV Přípojnice</t>
  </si>
  <si>
    <t xml:space="preserve">Vodič CYY 6 mm2 uložený pod omítkou </t>
  </si>
  <si>
    <t xml:space="preserve">Vodič CYY 16 mm2 uložený pod omítkou </t>
  </si>
  <si>
    <t xml:space="preserve">Kabel CYKY-m 750 V 2 x 1,5 mm2 volně uložený </t>
  </si>
  <si>
    <t xml:space="preserve">Kabel CYKY-m 750 V 3 x 1,5 mm2 volně uložený </t>
  </si>
  <si>
    <t xml:space="preserve">Kabel CYKY-m 750 V 3 x 2,5 mm2 volně uložený </t>
  </si>
  <si>
    <t xml:space="preserve">Kabel CYKY-m 750 V 5 x 6 mm2 volně uložený </t>
  </si>
  <si>
    <t xml:space="preserve">Kabel CYKY-m 750 V 5 x 1,5 mm2 volně uložený </t>
  </si>
  <si>
    <t xml:space="preserve">Kabel CYKY-m 750 V 5 x 2,5 mm2 volně uložený </t>
  </si>
  <si>
    <t>Kabel UTP cat 6</t>
  </si>
  <si>
    <t>Žlab drátěný vč uchycení 50/62</t>
  </si>
  <si>
    <t>Žlab drátěný vč uchycení 125/50</t>
  </si>
  <si>
    <t>Drát AlMgSi 8 včetně podpěr.</t>
  </si>
  <si>
    <t>Drát AFeZn 10</t>
  </si>
  <si>
    <t>Pásek FeZn 30/4</t>
  </si>
  <si>
    <t>Svorka hromosvodová do dvou šroubů</t>
  </si>
  <si>
    <t>Svorka hromosvodová nad dva šrouby</t>
  </si>
  <si>
    <t>Ochranný úhelník včetně uchycení a označení</t>
  </si>
  <si>
    <t>Jímací tyč 1,5 m včetně uchycení</t>
  </si>
  <si>
    <t>Zemnící tyč 2m</t>
  </si>
  <si>
    <t>Propojení kotle do stávající regulace ProfiBUS</t>
  </si>
  <si>
    <t>Programování bodů</t>
  </si>
  <si>
    <t>Dílenská projektová dokumentace dle typu kotle</t>
  </si>
  <si>
    <t>Doplnění jistuče 3B/25A do RH</t>
  </si>
  <si>
    <t>A</t>
  </si>
  <si>
    <t>sv. vestavné LED 79W/4000K, bezrámečková instalace, opálový kryt, L=2376mm</t>
  </si>
  <si>
    <t>A_DALI</t>
  </si>
  <si>
    <t>sv. vestavné LED 79W/4000K, bezrámečková instalace, opálový kryt, L=2376mm, stmívatelné
přívod 5Cx1,5mm</t>
  </si>
  <si>
    <t>A1</t>
  </si>
  <si>
    <t>sv. přisazené LED 79W/m, 4000K, opálový kryt, různé barevné provedení, L=2376mm</t>
  </si>
  <si>
    <t>A1_DALI</t>
  </si>
  <si>
    <t>sv. přisazené LED 79W/m, 4000K, opálový kryt, různé barevné provedení, L=2376mm, Stmívatelné
přívod 5Cx1,5mm</t>
  </si>
  <si>
    <t>B</t>
  </si>
  <si>
    <t>sv. vestavné LED 30W/4000K, IP43</t>
  </si>
  <si>
    <t>B1</t>
  </si>
  <si>
    <t>sv. vestavné LED 30W/4000K, IP54</t>
  </si>
  <si>
    <t>B2</t>
  </si>
  <si>
    <t>sv. přisazené LED 18W/4000K, různé barevné provedení, d=300mm</t>
  </si>
  <si>
    <t>C</t>
  </si>
  <si>
    <t>sv. přisazené LED 37W, 4000K, 1500mm, IP65</t>
  </si>
  <si>
    <t>D</t>
  </si>
  <si>
    <t>sv. přisazené zářivkové 6x24W</t>
  </si>
  <si>
    <t>D.z</t>
  </si>
  <si>
    <t>zdroj 24W</t>
  </si>
  <si>
    <t>E</t>
  </si>
  <si>
    <t>sv. vestavné LED 7W/4000K, různé barevné provedení</t>
  </si>
  <si>
    <t>F</t>
  </si>
  <si>
    <t>sv. závěsné LED, různé barevné provedení.</t>
  </si>
  <si>
    <t>G</t>
  </si>
  <si>
    <t>sv. nástěnné  LED 2x12W/4000K,  20°, různé barevné provedení</t>
  </si>
  <si>
    <t>V</t>
  </si>
  <si>
    <t>sv. přisazené LED 39W asymetrická charakteristika vyzařování</t>
  </si>
  <si>
    <t>V1</t>
  </si>
  <si>
    <t>sv. nástěnné LED 18W/4000K, IP65, různé barevné provedení</t>
  </si>
  <si>
    <t>974 03-1121.R00</t>
  </si>
  <si>
    <t>Vysekání rýh 30/30</t>
  </si>
  <si>
    <t>971 03-3261.R00</t>
  </si>
  <si>
    <t>Vybourání otvorů</t>
  </si>
  <si>
    <t>611 40-3399.R00</t>
  </si>
  <si>
    <t>Zaplnění rýh</t>
  </si>
  <si>
    <t>310 23-7241.R00</t>
  </si>
  <si>
    <t>Zazdívka rozvaděčů</t>
  </si>
  <si>
    <t>Vrtání děr do d=50mm</t>
  </si>
  <si>
    <t xml:space="preserve">Výkop 60/35 vč. záhozu </t>
  </si>
  <si>
    <t xml:space="preserve">Rozvaděč RP1 viz výkres </t>
  </si>
  <si>
    <t xml:space="preserve">Rozvaděč RP2 viz výkres </t>
  </si>
  <si>
    <t>Revize</t>
  </si>
  <si>
    <t>Vnitřní plynovod</t>
  </si>
  <si>
    <t xml:space="preserve">Potrubí z ocelových trubek závitových černých spojovaných svařováním, bezešvých   </t>
  </si>
  <si>
    <t xml:space="preserve">                                       DN 20</t>
  </si>
  <si>
    <t xml:space="preserve">                                       DN 25</t>
  </si>
  <si>
    <t xml:space="preserve">                                       DN 32</t>
  </si>
  <si>
    <t xml:space="preserve">                                       DN 40</t>
  </si>
  <si>
    <t xml:space="preserve">Kulový kohout                 </t>
  </si>
  <si>
    <t>Chránička D 44,5/2,6</t>
  </si>
  <si>
    <t>Chránička D 57x2,9</t>
  </si>
  <si>
    <t xml:space="preserve">Napojení na stávající plynovod </t>
  </si>
  <si>
    <t>kpl</t>
  </si>
  <si>
    <t>Montáž regulátoru STL</t>
  </si>
  <si>
    <t>soub.</t>
  </si>
  <si>
    <t>STL regulátor, Qmax 25,0 m3/h</t>
  </si>
  <si>
    <t>Přípojka plynovodní pevná DN 20</t>
  </si>
  <si>
    <t xml:space="preserve">Tlaková zkouška </t>
  </si>
  <si>
    <t xml:space="preserve">Revize plynovodu </t>
  </si>
  <si>
    <t>Odvzdušnění a napuštění potrubí</t>
  </si>
  <si>
    <t>Příprava na plynoměr DN 40, rozteč 280 mm</t>
  </si>
  <si>
    <t>Demontáž a zpětná montáž plynoměru</t>
  </si>
  <si>
    <t>Pilířek HUP zděný, 900x900x400 mm (vnitřní rozměr)</t>
  </si>
  <si>
    <t>Nátěry olejové potrubí do DN 50</t>
  </si>
  <si>
    <t>Přesun hmot</t>
  </si>
  <si>
    <t>Demontáž potrubí včetně likvidace a uložení vybouraných hmot na skládku</t>
  </si>
  <si>
    <t xml:space="preserve">V nabídce musí být zahrnuty náklady na vlastní montáž, odvoz, skládkovné, veškeré přesuny materiálu, protiprašná opatření, trvalý úklid všech prostor dotčených stavbou, opatření BOZP a to zejména zabezpečení všech stavebních prostupů proti propadnutí. Před zahájením dodávky a montáže je nutné se přesvědčit, jestli stav objektu odpovídá PD. Bez provedení kontroly není možné držet záruky za škody vzniklé vynecháním kontroly. </t>
  </si>
  <si>
    <t>ohebné hadice nesmí být delší než 1,2m</t>
  </si>
  <si>
    <t>Zařízení č. 1,1A - foyer, bar, šatny</t>
  </si>
  <si>
    <t>1.1</t>
  </si>
  <si>
    <t>Vzduchotechnická jednotka - vnitřní provedení - ECO2018</t>
  </si>
  <si>
    <t>provedení s vývody nahoru</t>
  </si>
  <si>
    <t>plášť izolovaný tl.50 mm, izol.výplň bez obsahu škodlivin</t>
  </si>
  <si>
    <t>vč. tl.m.,uzavírací klapka servo, filtr ,desk. rekuper.</t>
  </si>
  <si>
    <t>ohřívací komora, ventilátor s FM</t>
  </si>
  <si>
    <t>na odtahu: filtr,ventilátor s FM, uzav.kl.servo,tl.manžeta</t>
  </si>
  <si>
    <t xml:space="preserve">V = 2.100/2.100 m3/h   350/350Pa  </t>
  </si>
  <si>
    <t>Qt = 5kW  60/40</t>
  </si>
  <si>
    <t>vč. sifonu pro odvod kondenzátu</t>
  </si>
  <si>
    <t>vč.pryžové podložky odpovídající hmotn. Jednotky</t>
  </si>
  <si>
    <t>jednotka v rozloženém stavu - doprava možná pouze přes výt.šachtu</t>
  </si>
  <si>
    <t>servisní technik  - montáž a zprovoznění</t>
  </si>
  <si>
    <t>1.1a</t>
  </si>
  <si>
    <t>MaR - profese dodá kompletní část měření a regulace, mar dodá i směšovací uzel , součástí regulace je i ovládání obou tras- bar a foyer. MaR dodá všechna serva, čidla,teploměry, pokojové ovládače, propojovací kabeláže cca 200m,  rozváděč,  regulace teploty, rozvaděč na straně obsluhy, povel chod, hlášení poruchy
(pouze chlazení).Dále propojovací kabeláže na nástěné ovládač- vč.ovládačů pro ovládání klapek 1.21,1.22,1A.20,1A.21</t>
  </si>
  <si>
    <t>protidešťová žaluzie se sítem proti hmyzu 1000 x 250</t>
  </si>
  <si>
    <t>nátět RAL- dle požadavku</t>
  </si>
  <si>
    <t>ochranná mřížka na potrubí DN160</t>
  </si>
  <si>
    <t>tlumič hluku 500 x 250 - 1000</t>
  </si>
  <si>
    <t>standartně tlumič G, krytí děrovaným plechem</t>
  </si>
  <si>
    <t>1.16</t>
  </si>
  <si>
    <t>tlumič hluku DN250 - 1000</t>
  </si>
  <si>
    <t>1.20</t>
  </si>
  <si>
    <t>uzavírací klapka DN160</t>
  </si>
  <si>
    <t>ovl.SI, VZT dá servopohon 230V 50Hz</t>
  </si>
  <si>
    <t>1.21</t>
  </si>
  <si>
    <t>uzavírací klapka DN250</t>
  </si>
  <si>
    <t xml:space="preserve">ovl.VZT-MaR, VZT dá servopohon </t>
  </si>
  <si>
    <t>1.22</t>
  </si>
  <si>
    <t>uzavírací klapka 315x200</t>
  </si>
  <si>
    <t>1.23</t>
  </si>
  <si>
    <t>regulační klapka DN200</t>
  </si>
  <si>
    <t>ovl. R</t>
  </si>
  <si>
    <t>1.40</t>
  </si>
  <si>
    <t>přívodní ventil DN160</t>
  </si>
  <si>
    <t>vč.zděře</t>
  </si>
  <si>
    <t>1.41</t>
  </si>
  <si>
    <t>přívodní výustka  125x525</t>
  </si>
  <si>
    <t>výustka komfortní , dvouřadá, s regulací</t>
  </si>
  <si>
    <t>1.42</t>
  </si>
  <si>
    <t>přívodní drallová výusť</t>
  </si>
  <si>
    <t>V=270m3/h</t>
  </si>
  <si>
    <t>atypická připojovací komora, nastavitelné lamely</t>
  </si>
  <si>
    <t>1.43</t>
  </si>
  <si>
    <t>textilní výustka v provedení půlkruh 300 - dl.6000mm</t>
  </si>
  <si>
    <t xml:space="preserve"> Vp = 700m3/h p = 80Pa</t>
  </si>
  <si>
    <t>2xzaslepení, přívod nástavec kruhový DN250 shora</t>
  </si>
  <si>
    <t>barva určí architekt - předložit vzorník ke schválení !!</t>
  </si>
  <si>
    <t>Tkanina PMS-100%polyester,nekonečné vlákno,hm..200 g/m²</t>
  </si>
  <si>
    <t xml:space="preserve">tloušťka 0,30 mm, prodyšnost 55 m³/h/m² při 120 Pa, </t>
  </si>
  <si>
    <t>pevnost (osnova/útek) 1830/1020 N (ČSN EN ISO 13934-1)</t>
  </si>
  <si>
    <t>požární odol.-třída E dle ČSN EN 13501-1: 2003</t>
  </si>
  <si>
    <t>tepl.odolnost -60 až +110°C,</t>
  </si>
  <si>
    <t>srážlivost (osnova/útek) 0,5/0,5 % při 40°C dle ČSN EN ISO 6330-2000, vhodná pro čisté prostory</t>
  </si>
  <si>
    <t>6330-2000-třída č.4(ČSN EN ISO 14644-1), pratelná v pračce</t>
  </si>
  <si>
    <t>provedení office</t>
  </si>
  <si>
    <t>vč.hliníkové profily</t>
  </si>
  <si>
    <t>1.50</t>
  </si>
  <si>
    <t>Hadice ohebná izol. DN 160</t>
  </si>
  <si>
    <t>1.51</t>
  </si>
  <si>
    <t>Hadice ohebná izol. DN 200</t>
  </si>
  <si>
    <t>1A.2</t>
  </si>
  <si>
    <t>Odtahový ventilátor potrubní radiální DN160</t>
  </si>
  <si>
    <t>Vo = 300m3/h   230 V 50 Hz</t>
  </si>
  <si>
    <t>vč. tl.manžeta, zpětná klapka, SI dá doběh , VZT dá regulátor ot.</t>
  </si>
  <si>
    <t>1A.10</t>
  </si>
  <si>
    <t>protidešťová žaluzie 600x300</t>
  </si>
  <si>
    <t>1A.11</t>
  </si>
  <si>
    <t>ochranná mřížka DN160 na potrubí</t>
  </si>
  <si>
    <t>1A.15</t>
  </si>
  <si>
    <t>tlumič hluku 900 x 300 - 900</t>
  </si>
  <si>
    <t>1A.16</t>
  </si>
  <si>
    <t>1A.17</t>
  </si>
  <si>
    <t>tlumič hluku DN160 - 900</t>
  </si>
  <si>
    <t>1A.18</t>
  </si>
  <si>
    <t>tlumič hluku DN 200 - 2000</t>
  </si>
  <si>
    <t>standartně buňkový tlumič G, krytí děrovaným plechem</t>
  </si>
  <si>
    <t>1A.20</t>
  </si>
  <si>
    <t>uzavírací klapka DN200</t>
  </si>
  <si>
    <t>1A.21</t>
  </si>
  <si>
    <t>1A.40</t>
  </si>
  <si>
    <t>Ventil odtahový DN100</t>
  </si>
  <si>
    <t>vč. zděře</t>
  </si>
  <si>
    <t>1A.41</t>
  </si>
  <si>
    <t>Ventil odtahový DN160</t>
  </si>
  <si>
    <t>1A.42</t>
  </si>
  <si>
    <t>odtahová výustka  625x125</t>
  </si>
  <si>
    <t>výustka komfortní , jednořadá, s regulací</t>
  </si>
  <si>
    <t>1A.44</t>
  </si>
  <si>
    <t xml:space="preserve">odtahový dral  </t>
  </si>
  <si>
    <t>V=350m3/h</t>
  </si>
  <si>
    <t>atypická připojovací komora</t>
  </si>
  <si>
    <t>1A.50</t>
  </si>
  <si>
    <t>Hadice ohebná izol. DN 100</t>
  </si>
  <si>
    <t>1A.51</t>
  </si>
  <si>
    <t>1A.52</t>
  </si>
  <si>
    <t>1.70  1A.70</t>
  </si>
  <si>
    <t>Potrubí čtyřhranné sk.I - pozinkovaný plech</t>
  </si>
  <si>
    <t xml:space="preserve">rovné a tvarové potrubní díly - 70% </t>
  </si>
  <si>
    <t>1.80  1A.80</t>
  </si>
  <si>
    <t>Potrubí kruhové SPIRO do DN 250</t>
  </si>
  <si>
    <t>vč. tvarovek a příslušenství</t>
  </si>
  <si>
    <t>1.85</t>
  </si>
  <si>
    <t xml:space="preserve">Spojovací a těsnící materiál </t>
  </si>
  <si>
    <t>sada</t>
  </si>
  <si>
    <t xml:space="preserve">Podpěry, závěsy, konzoly </t>
  </si>
  <si>
    <t>doplňkový materiál dle potřeby vzt</t>
  </si>
  <si>
    <t xml:space="preserve">Zařízení č. 2A - hyg.zázemí </t>
  </si>
  <si>
    <t>2A.1</t>
  </si>
  <si>
    <t>Odtahový ventilátor potrubní radiální DN125</t>
  </si>
  <si>
    <t>Vo = 150m3/h   230 V 50 Hz</t>
  </si>
  <si>
    <t>vč. 2xtl.manžeta, zpětná klapka, SI dá doběh  a reg.ot.</t>
  </si>
  <si>
    <t>2A.2</t>
  </si>
  <si>
    <t>Odtahový ventilátor potrubní radiální DN200</t>
  </si>
  <si>
    <t>Vo = 430m3/h   230V 50 Hz</t>
  </si>
  <si>
    <t>vč. 2xtl.manžeta, zpětná klapka, SI dá doběh , VZT dá regulátor ot.</t>
  </si>
  <si>
    <t>2A.10</t>
  </si>
  <si>
    <t>stěnová mřížka 150x150</t>
  </si>
  <si>
    <t>hliník</t>
  </si>
  <si>
    <t>2A.15</t>
  </si>
  <si>
    <t>tlumič hluku DN 125 - 600</t>
  </si>
  <si>
    <t>2A.16</t>
  </si>
  <si>
    <t>tlumič hluku DN 200 - 900</t>
  </si>
  <si>
    <t>2A.17</t>
  </si>
  <si>
    <t>tlumič hluku DN 200 - 600</t>
  </si>
  <si>
    <t>2A.40</t>
  </si>
  <si>
    <t>2A.41</t>
  </si>
  <si>
    <t>odtahová výustka KV K1 R1  525x75</t>
  </si>
  <si>
    <t>2A.50</t>
  </si>
  <si>
    <t>2A.80</t>
  </si>
  <si>
    <t>Potrubí kruhové SPIRO do DN 200</t>
  </si>
  <si>
    <t>2A.85</t>
  </si>
  <si>
    <t>Izolace, nátěry</t>
  </si>
  <si>
    <t>Tepelná izolace tl.40mm</t>
  </si>
  <si>
    <t>tep.izolace tl.20mm</t>
  </si>
  <si>
    <t>vylepení potrubí</t>
  </si>
  <si>
    <t>nátěry</t>
  </si>
  <si>
    <t>základní, 3x vrchní</t>
  </si>
  <si>
    <t>Ostatní</t>
  </si>
  <si>
    <t xml:space="preserve">Komplexní vyzkoušení </t>
  </si>
  <si>
    <t>Komplexní  zaregulování</t>
  </si>
  <si>
    <t>Zaškolení obsluhy</t>
  </si>
  <si>
    <t>skutečné provedení</t>
  </si>
  <si>
    <t>vertikální transport</t>
  </si>
  <si>
    <t>Doprava</t>
  </si>
  <si>
    <t>720</t>
  </si>
  <si>
    <t>723</t>
  </si>
  <si>
    <t>730</t>
  </si>
  <si>
    <t>M24</t>
  </si>
  <si>
    <t>Montáže vzduchotechnických zařízení</t>
  </si>
  <si>
    <t>pasy:1,45*1,25*14,3+1,2*1*8,8+1,45*1*7,4+1,05*3,5+1,1*(0,8*7,2+1,25*7,4+51,61)</t>
  </si>
  <si>
    <t>kolem pasů a objektu:1,38*14,3+0,42*7,4+0,38*8,8+9,81</t>
  </si>
  <si>
    <t>přebytek na skládku:109,185-26,186</t>
  </si>
  <si>
    <t>přebytek na skládku:(67,395-26,186)*10+401,91</t>
  </si>
  <si>
    <t>pasy:0,8*0,5*(14,5+7,3)+0,3*0,5*7,8+0,7*0,82*8,8+0,8*0,35*7,2+1,25*0,35*7,2+1,7*0,5*2,06+20</t>
  </si>
  <si>
    <t>pasy:2*0,5*(14,5+7,3)+2*0,5*7,8+2*0,82*8,8+2*0,35*7,2+2*0,35*7,2+2*0,5*2,06+31</t>
  </si>
  <si>
    <t>desky:0,15*(92,2+61,93)</t>
  </si>
  <si>
    <t>desky:0,15*(39,6+24,5)+6,23</t>
  </si>
  <si>
    <t>1.NP:3*(3,3+7,8)+16,58</t>
  </si>
  <si>
    <t>1.NP:3*(3,2*2+2,9)-0,7*1,97+19,16</t>
  </si>
  <si>
    <t>2.NP:3,4*(3,3+8,1+3,8)+2,2*2,9-0,8*2,1*3-0,8*1,97+19,7</t>
  </si>
  <si>
    <t>1.NP:3*(3,2+0,95+2,9+2)-0,7*1,97*3+10,8</t>
  </si>
  <si>
    <t>2.NP:0,5*36,7+7,52</t>
  </si>
  <si>
    <t>2.NP:45+11,5+4,1+13</t>
  </si>
  <si>
    <t>1.NP:17,9+9,9+8,2</t>
  </si>
  <si>
    <t>2.NP:11,9+7,7+9,2</t>
  </si>
  <si>
    <t>2.NP:17,8</t>
  </si>
  <si>
    <t>1.NP:6,15*2</t>
  </si>
  <si>
    <t>1.NP:11*1</t>
  </si>
  <si>
    <t>2.NP:5,2*1</t>
  </si>
  <si>
    <t>Podhled SDK z akustických desek na zavěšené ocelové konstrukci</t>
  </si>
  <si>
    <t>nad 2.NP:108+0,2*44,9+57,8</t>
  </si>
  <si>
    <t>nad 1.NP:(128+0,8)</t>
  </si>
  <si>
    <t>nad 1.NP:2*0,35*8,35+5</t>
  </si>
  <si>
    <t>nad 2.NP:2*0,5*8,25+5</t>
  </si>
  <si>
    <t>42*1</t>
  </si>
  <si>
    <t>S01:27,2*1</t>
  </si>
  <si>
    <t>S01:28,6*1,1</t>
  </si>
  <si>
    <t>okap. chodník:34*1</t>
  </si>
  <si>
    <t>nové zdivo:2*(1,76+33,3+39,4+69,1+51,44+31,6)+179,3+41,3</t>
  </si>
  <si>
    <t>otlučené:20</t>
  </si>
  <si>
    <t>sjednocení:35</t>
  </si>
  <si>
    <t>1.NP:2,175*(4,2+7,4+11,8+8,4)+2,02*(5,1+4,7+4,5)-(0,7*2,1+0,8*2,1)+23,37</t>
  </si>
  <si>
    <t>2.NP:2,175*(10,3*2+8,7)+10</t>
  </si>
  <si>
    <t>odečet ker. obkladů:-152,8</t>
  </si>
  <si>
    <t>240*1</t>
  </si>
  <si>
    <t>50+92</t>
  </si>
  <si>
    <t>pod terénem:0,9*37,7</t>
  </si>
  <si>
    <t>W11:21</t>
  </si>
  <si>
    <t>W12:11</t>
  </si>
  <si>
    <t>W22:78</t>
  </si>
  <si>
    <t>dveře:(1,05*3+2,23*6+1,2+2*2,23)+5</t>
  </si>
  <si>
    <t>dveře:(1,1+2*2,7)+6</t>
  </si>
  <si>
    <t>W22:76,21</t>
  </si>
  <si>
    <t>spchy:0,1*4+0,1*0,15*4+0,3</t>
  </si>
  <si>
    <t>pasy:0,8*(0,51*14,4+0,46*8,3+0,49*7,1+0,4*6,7+0,32*7,5)+2,42</t>
  </si>
  <si>
    <t>1.NP:2,6*(0,51*8,2+0,46*8,4+0,49*7,1+0,32*7,4+0,4*6,4)+2,4*(0,37*5,94+0,25*1,3)-(0,32*(0,9*1,97*3)+0,37*2,42*1,97)+10</t>
  </si>
  <si>
    <t>1.NP:2,6*(4,2+2,3)+9</t>
  </si>
  <si>
    <t>78*1</t>
  </si>
  <si>
    <t>3,5+0,5</t>
  </si>
  <si>
    <t>367*1</t>
  </si>
  <si>
    <t>desky:(112,2+30,3)</t>
  </si>
  <si>
    <t>R01:124</t>
  </si>
  <si>
    <t>R01:123</t>
  </si>
  <si>
    <t>F11:121,1</t>
  </si>
  <si>
    <t>F12:133,1</t>
  </si>
  <si>
    <t>1.NP:2,175*(4,2+7,4+11,8+8,4)+2,02*(5,1+4,7+4,5)-(0,7*2,1+0,8*2,1)+65</t>
  </si>
  <si>
    <t>2.NP:2,175*(10,3*2+8,7)+25</t>
  </si>
  <si>
    <t>1.NP:1,25*(1*2+1,2)</t>
  </si>
  <si>
    <t>W21:132</t>
  </si>
  <si>
    <t>Truhlářská konstrukce baru,pr. deska,dvířka,nerez dřez s okapem,kování, dl. 6,5m,skříňky,kotvení,doplňky,detaily,D+M</t>
  </si>
  <si>
    <t>Kuchyňská linka,pr. deska,dvířka,nerez dřez s okapem,kování, dl. 2,4m,skříňky,kotvení,doplňky,detaily,D+M</t>
  </si>
  <si>
    <t xml:space="preserve">Ventil výtokový DN 25  se šroubením </t>
  </si>
  <si>
    <t>272a</t>
  </si>
  <si>
    <t>293a</t>
  </si>
  <si>
    <t xml:space="preserve">Přesun hmot pro izolace tepelné v objektu výšky do 6 m   </t>
  </si>
  <si>
    <t>Montáž kotle ocelového závěsného na plyn kondenzačního o výkonu do 50 kW,</t>
  </si>
  <si>
    <t>BLUPL32</t>
  </si>
  <si>
    <t xml:space="preserve">Kondenzační kotel s nerezovým výměníkem, max. výkon  32 kW   s automatikou s kontaktem H1   </t>
  </si>
  <si>
    <t>KKF25</t>
  </si>
  <si>
    <t xml:space="preserve">Kulový uzávěr s filtrem  DN 25   </t>
  </si>
  <si>
    <t xml:space="preserve">Regulovatelné šroubení pro otopná tělesa  DN 15 - rohové   </t>
  </si>
  <si>
    <t>kus vent</t>
  </si>
  <si>
    <t>TSV1016</t>
  </si>
  <si>
    <t xml:space="preserve">Trojcestný směšovací ventil DN 10, Kv-1  </t>
  </si>
  <si>
    <t xml:space="preserve">Trojcestný směšovací ventil DN 10, Kv-1,6   </t>
  </si>
  <si>
    <t>SSC61</t>
  </si>
  <si>
    <t xml:space="preserve">Servopohon SSC  61, řídící signál 0 - 10 V   </t>
  </si>
  <si>
    <t>Otopná lavice  s axiálním ventilem    ( L,V,Š), výkon 631 W při 70/50°C 20°C</t>
  </si>
  <si>
    <t>Otopná lavice s axiálním ventilem   ( L,V,Š) výkon 1076 W při 70/50°C 20°C</t>
  </si>
  <si>
    <t>Rozšiřévací V/V jednotky kompatibilní se stávající jednotkou Lexon (16DO, 6DI, 4AO, 4AI)</t>
  </si>
  <si>
    <t>Regulační hlavice  ventil radiátoru 24V zavřeno / otaveeno.</t>
  </si>
  <si>
    <t>Převodník pro VZT modbas-regulátor</t>
  </si>
  <si>
    <t>Čidlo teplotní NI1000</t>
  </si>
  <si>
    <t>Čidlo vlhkostní NI1000</t>
  </si>
  <si>
    <t>Kabel JYSTY 2x2x0,8mm</t>
  </si>
  <si>
    <t>Kabel UTP  cat 5</t>
  </si>
  <si>
    <t>Zkoušky, školení obsluhy</t>
  </si>
  <si>
    <t>KS</t>
  </si>
  <si>
    <t>Vlastní</t>
  </si>
  <si>
    <t>Položkový soupis prací, dodávek a služeb</t>
  </si>
  <si>
    <t>Souhrnný soupis prací, dodávek a služeb</t>
  </si>
</sst>
</file>

<file path=xl/styles.xml><?xml version="1.0" encoding="utf-8"?>
<styleSheet xmlns="http://schemas.openxmlformats.org/spreadsheetml/2006/main">
  <numFmts count="1">
    <numFmt numFmtId="164" formatCode="#,##0.00000"/>
  </numFmts>
  <fonts count="27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10"/>
      <name val="Helv"/>
      <charset val="238"/>
    </font>
    <font>
      <b/>
      <sz val="10"/>
      <name val="Helv"/>
      <charset val="238"/>
    </font>
    <font>
      <sz val="8"/>
      <color indexed="17"/>
      <name val="Arial CE"/>
      <charset val="238"/>
    </font>
    <font>
      <sz val="10"/>
      <name val="Arial CE"/>
    </font>
    <font>
      <sz val="11"/>
      <name val="Arial CE"/>
    </font>
    <font>
      <b/>
      <i/>
      <sz val="11"/>
      <name val="Arial CE"/>
    </font>
    <font>
      <b/>
      <sz val="11"/>
      <name val="Arial CE"/>
    </font>
    <font>
      <sz val="7"/>
      <color indexed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2" fillId="0" borderId="0"/>
  </cellStyleXfs>
  <cellXfs count="36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2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2" borderId="45" xfId="0" applyFill="1" applyBorder="1"/>
    <xf numFmtId="0" fontId="0" fillId="2" borderId="42" xfId="0" applyFill="1" applyBorder="1"/>
    <xf numFmtId="0" fontId="0" fillId="2" borderId="41" xfId="0" applyFill="1" applyBorder="1"/>
    <xf numFmtId="0" fontId="0" fillId="2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2" borderId="35" xfId="0" applyFill="1" applyBorder="1"/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0" fillId="2" borderId="49" xfId="0" applyFill="1" applyBorder="1"/>
    <xf numFmtId="0" fontId="0" fillId="2" borderId="51" xfId="0" applyFill="1" applyBorder="1" applyAlignment="1">
      <alignment vertical="top"/>
    </xf>
    <xf numFmtId="49" fontId="0" fillId="2" borderId="51" xfId="0" applyNumberFormat="1" applyFill="1" applyBorder="1" applyAlignment="1">
      <alignment vertical="top"/>
    </xf>
    <xf numFmtId="49" fontId="0" fillId="2" borderId="48" xfId="0" applyNumberFormat="1" applyFill="1" applyBorder="1" applyAlignment="1">
      <alignment vertical="top"/>
    </xf>
    <xf numFmtId="4" fontId="0" fillId="2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4" fontId="16" fillId="0" borderId="38" xfId="0" applyNumberFormat="1" applyFont="1" applyBorder="1" applyAlignment="1">
      <alignment vertical="top" shrinkToFit="1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2" borderId="38" xfId="0" applyNumberFormat="1" applyFill="1" applyBorder="1" applyAlignment="1">
      <alignment horizontal="left" vertical="top" wrapText="1"/>
    </xf>
    <xf numFmtId="0" fontId="18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7" fillId="0" borderId="38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2" borderId="50" xfId="0" applyFill="1" applyBorder="1" applyAlignment="1">
      <alignment horizontal="center" wrapText="1"/>
    </xf>
    <xf numFmtId="0" fontId="0" fillId="2" borderId="48" xfId="0" applyFill="1" applyBorder="1" applyAlignment="1">
      <alignment horizontal="center" vertical="top"/>
    </xf>
    <xf numFmtId="0" fontId="16" fillId="0" borderId="33" xfId="0" applyFont="1" applyBorder="1" applyAlignment="1">
      <alignment horizontal="center" vertical="top" shrinkToFit="1"/>
    </xf>
    <xf numFmtId="0" fontId="0" fillId="2" borderId="38" xfId="0" applyFill="1" applyBorder="1" applyAlignment="1">
      <alignment horizontal="center" vertical="top" shrinkToFit="1"/>
    </xf>
    <xf numFmtId="0" fontId="16" fillId="0" borderId="38" xfId="0" applyFont="1" applyBorder="1" applyAlignment="1">
      <alignment horizontal="center" vertical="top" shrinkToFit="1"/>
    </xf>
    <xf numFmtId="4" fontId="0" fillId="2" borderId="42" xfId="0" applyNumberFormat="1" applyFill="1" applyBorder="1"/>
    <xf numFmtId="4" fontId="0" fillId="2" borderId="35" xfId="0" applyNumberFormat="1" applyFill="1" applyBorder="1"/>
    <xf numFmtId="4" fontId="17" fillId="0" borderId="33" xfId="0" applyNumberFormat="1" applyFont="1" applyBorder="1" applyAlignment="1">
      <alignment vertical="top" wrapText="1" shrinkToFit="1"/>
    </xf>
    <xf numFmtId="4" fontId="18" fillId="0" borderId="33" xfId="0" applyNumberFormat="1" applyFont="1" applyBorder="1" applyAlignment="1">
      <alignment vertical="top" wrapText="1" shrinkToFit="1"/>
    </xf>
    <xf numFmtId="4" fontId="17" fillId="0" borderId="38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8" fillId="2" borderId="12" xfId="0" applyNumberFormat="1" applyFont="1" applyFill="1" applyBorder="1" applyAlignment="1">
      <alignment vertical="top"/>
    </xf>
    <xf numFmtId="0" fontId="0" fillId="2" borderId="42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52" xfId="0" applyFill="1" applyBorder="1" applyAlignment="1">
      <alignment horizontal="center" vertical="top"/>
    </xf>
    <xf numFmtId="0" fontId="16" fillId="0" borderId="34" xfId="0" applyFont="1" applyBorder="1" applyAlignment="1">
      <alignment horizontal="center" vertical="top" shrinkToFit="1"/>
    </xf>
    <xf numFmtId="0" fontId="17" fillId="0" borderId="34" xfId="0" applyNumberFormat="1" applyFont="1" applyBorder="1" applyAlignment="1">
      <alignment horizontal="center" vertical="top" wrapText="1" shrinkToFit="1"/>
    </xf>
    <xf numFmtId="0" fontId="0" fillId="2" borderId="37" xfId="0" applyFill="1" applyBorder="1" applyAlignment="1">
      <alignment horizontal="center" vertical="top" shrinkToFit="1"/>
    </xf>
    <xf numFmtId="0" fontId="18" fillId="0" borderId="34" xfId="0" applyNumberFormat="1" applyFont="1" applyBorder="1" applyAlignment="1">
      <alignment horizontal="center" vertical="top" wrapText="1" shrinkToFit="1"/>
    </xf>
    <xf numFmtId="0" fontId="17" fillId="0" borderId="37" xfId="0" applyNumberFormat="1" applyFont="1" applyBorder="1" applyAlignment="1">
      <alignment horizontal="center" vertical="top" wrapText="1" shrinkToFit="1"/>
    </xf>
    <xf numFmtId="0" fontId="8" fillId="2" borderId="12" xfId="0" applyFont="1" applyFill="1" applyBorder="1" applyAlignment="1">
      <alignment horizontal="center" vertical="top"/>
    </xf>
    <xf numFmtId="49" fontId="0" fillId="0" borderId="39" xfId="0" applyNumberFormat="1" applyBorder="1" applyAlignment="1">
      <alignment vertical="top"/>
    </xf>
    <xf numFmtId="49" fontId="0" fillId="0" borderId="40" xfId="0" applyNumberFormat="1" applyBorder="1" applyAlignment="1">
      <alignment vertical="top"/>
    </xf>
    <xf numFmtId="49" fontId="0" fillId="2" borderId="42" xfId="0" applyNumberFormat="1" applyFill="1" applyBorder="1" applyAlignment="1">
      <alignment vertical="top"/>
    </xf>
    <xf numFmtId="49" fontId="0" fillId="2" borderId="35" xfId="0" applyNumberFormat="1" applyFill="1" applyBorder="1" applyAlignment="1">
      <alignment vertical="top"/>
    </xf>
    <xf numFmtId="0" fontId="16" fillId="0" borderId="0" xfId="0" applyFont="1"/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4" fontId="7" fillId="0" borderId="33" xfId="0" applyNumberFormat="1" applyFont="1" applyBorder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53" xfId="0" applyFont="1" applyBorder="1"/>
    <xf numFmtId="49" fontId="19" fillId="0" borderId="54" xfId="0" applyNumberFormat="1" applyFont="1" applyBorder="1" applyAlignment="1">
      <alignment horizontal="center"/>
    </xf>
    <xf numFmtId="0" fontId="19" fillId="0" borderId="56" xfId="0" applyFont="1" applyBorder="1"/>
    <xf numFmtId="49" fontId="19" fillId="0" borderId="42" xfId="0" applyNumberFormat="1" applyFont="1" applyBorder="1"/>
    <xf numFmtId="0" fontId="19" fillId="0" borderId="58" xfId="0" applyFont="1" applyBorder="1"/>
    <xf numFmtId="49" fontId="19" fillId="0" borderId="59" xfId="0" applyNumberFormat="1" applyFont="1" applyBorder="1"/>
    <xf numFmtId="49" fontId="19" fillId="0" borderId="0" xfId="0" applyNumberFormat="1" applyFont="1"/>
    <xf numFmtId="49" fontId="19" fillId="0" borderId="0" xfId="0" applyNumberFormat="1" applyFont="1" applyAlignment="1">
      <alignment wrapText="1"/>
    </xf>
    <xf numFmtId="0" fontId="20" fillId="5" borderId="61" xfId="0" applyFont="1" applyFill="1" applyBorder="1" applyAlignment="1">
      <alignment horizontal="center"/>
    </xf>
    <xf numFmtId="49" fontId="20" fillId="5" borderId="62" xfId="0" applyNumberFormat="1" applyFont="1" applyFill="1" applyBorder="1" applyAlignment="1">
      <alignment horizontal="center"/>
    </xf>
    <xf numFmtId="49" fontId="20" fillId="5" borderId="62" xfId="0" applyNumberFormat="1" applyFont="1" applyFill="1" applyBorder="1" applyAlignment="1">
      <alignment horizontal="center" wrapText="1"/>
    </xf>
    <xf numFmtId="0" fontId="20" fillId="5" borderId="62" xfId="0" applyFont="1" applyFill="1" applyBorder="1" applyAlignment="1">
      <alignment horizontal="center"/>
    </xf>
    <xf numFmtId="0" fontId="20" fillId="5" borderId="63" xfId="0" applyFont="1" applyFill="1" applyBorder="1" applyAlignment="1">
      <alignment horizontal="center" wrapText="1"/>
    </xf>
    <xf numFmtId="0" fontId="20" fillId="5" borderId="64" xfId="0" applyFont="1" applyFill="1" applyBorder="1" applyAlignment="1">
      <alignment horizontal="center" wrapText="1"/>
    </xf>
    <xf numFmtId="0" fontId="20" fillId="5" borderId="65" xfId="0" applyFont="1" applyFill="1" applyBorder="1" applyAlignment="1">
      <alignment horizontal="center" wrapText="1"/>
    </xf>
    <xf numFmtId="0" fontId="19" fillId="5" borderId="23" xfId="0" applyFont="1" applyFill="1" applyBorder="1"/>
    <xf numFmtId="49" fontId="19" fillId="5" borderId="66" xfId="0" applyNumberFormat="1" applyFont="1" applyFill="1" applyBorder="1"/>
    <xf numFmtId="4" fontId="19" fillId="0" borderId="68" xfId="0" applyNumberFormat="1" applyFont="1" applyBorder="1" applyAlignment="1">
      <alignment horizontal="center"/>
    </xf>
    <xf numFmtId="0" fontId="19" fillId="5" borderId="9" xfId="0" applyFont="1" applyFill="1" applyBorder="1"/>
    <xf numFmtId="0" fontId="19" fillId="5" borderId="10" xfId="0" applyNumberFormat="1" applyFont="1" applyFill="1" applyBorder="1"/>
    <xf numFmtId="0" fontId="19" fillId="5" borderId="38" xfId="0" applyNumberFormat="1" applyFont="1" applyFill="1" applyBorder="1" applyAlignment="1">
      <alignment horizontal="left" wrapText="1"/>
    </xf>
    <xf numFmtId="0" fontId="19" fillId="5" borderId="38" xfId="0" applyFont="1" applyFill="1" applyBorder="1" applyAlignment="1">
      <alignment horizontal="center" shrinkToFit="1"/>
    </xf>
    <xf numFmtId="164" fontId="19" fillId="5" borderId="38" xfId="0" applyNumberFormat="1" applyFont="1" applyFill="1" applyBorder="1"/>
    <xf numFmtId="4" fontId="19" fillId="5" borderId="10" xfId="0" applyNumberFormat="1" applyFont="1" applyFill="1" applyBorder="1" applyAlignment="1"/>
    <xf numFmtId="4" fontId="19" fillId="5" borderId="37" xfId="0" applyNumberFormat="1" applyFont="1" applyFill="1" applyBorder="1" applyAlignment="1"/>
    <xf numFmtId="4" fontId="19" fillId="5" borderId="69" xfId="0" applyNumberFormat="1" applyFont="1" applyFill="1" applyBorder="1" applyAlignment="1">
      <alignment horizontal="center"/>
    </xf>
    <xf numFmtId="0" fontId="16" fillId="0" borderId="1" xfId="0" applyFont="1" applyBorder="1"/>
    <xf numFmtId="4" fontId="16" fillId="0" borderId="71" xfId="0" applyNumberFormat="1" applyFont="1" applyBorder="1" applyAlignment="1">
      <alignment horizontal="center"/>
    </xf>
    <xf numFmtId="0" fontId="16" fillId="0" borderId="1" xfId="0" applyFont="1" applyBorder="1" applyAlignment="1">
      <alignment vertical="top"/>
    </xf>
    <xf numFmtId="164" fontId="16" fillId="0" borderId="33" xfId="0" applyNumberFormat="1" applyFont="1" applyBorder="1" applyAlignment="1">
      <alignment vertical="top"/>
    </xf>
    <xf numFmtId="4" fontId="16" fillId="6" borderId="33" xfId="0" applyNumberFormat="1" applyFont="1" applyFill="1" applyBorder="1" applyAlignment="1" applyProtection="1">
      <alignment vertical="top"/>
      <protection locked="0"/>
    </xf>
    <xf numFmtId="4" fontId="16" fillId="0" borderId="33" xfId="0" applyNumberFormat="1" applyFont="1" applyBorder="1" applyAlignment="1">
      <alignment vertical="top"/>
    </xf>
    <xf numFmtId="4" fontId="16" fillId="0" borderId="7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right" vertical="top"/>
    </xf>
    <xf numFmtId="0" fontId="16" fillId="0" borderId="26" xfId="0" applyNumberFormat="1" applyFont="1" applyBorder="1"/>
    <xf numFmtId="16" fontId="16" fillId="0" borderId="26" xfId="0" applyNumberFormat="1" applyFont="1" applyBorder="1" applyAlignment="1">
      <alignment horizontal="left" vertical="top"/>
    </xf>
    <xf numFmtId="0" fontId="16" fillId="0" borderId="0" xfId="0" applyFont="1" applyFill="1"/>
    <xf numFmtId="49" fontId="16" fillId="0" borderId="26" xfId="0" applyNumberFormat="1" applyFont="1" applyBorder="1" applyAlignment="1">
      <alignment horizontal="left" vertical="top"/>
    </xf>
    <xf numFmtId="0" fontId="16" fillId="0" borderId="3" xfId="0" applyFont="1" applyBorder="1" applyAlignment="1">
      <alignment vertical="top"/>
    </xf>
    <xf numFmtId="49" fontId="16" fillId="0" borderId="72" xfId="0" applyNumberFormat="1" applyFont="1" applyBorder="1" applyAlignment="1">
      <alignment horizontal="left" vertical="top"/>
    </xf>
    <xf numFmtId="0" fontId="16" fillId="0" borderId="73" xfId="0" applyNumberFormat="1" applyFont="1" applyBorder="1" applyAlignment="1">
      <alignment horizontal="left" vertical="top" wrapText="1"/>
    </xf>
    <xf numFmtId="0" fontId="16" fillId="0" borderId="73" xfId="0" applyFont="1" applyBorder="1" applyAlignment="1">
      <alignment horizontal="center" vertical="top" shrinkToFit="1"/>
    </xf>
    <xf numFmtId="164" fontId="16" fillId="0" borderId="73" xfId="0" applyNumberFormat="1" applyFont="1" applyBorder="1" applyAlignment="1">
      <alignment vertical="top"/>
    </xf>
    <xf numFmtId="4" fontId="16" fillId="6" borderId="73" xfId="0" applyNumberFormat="1" applyFont="1" applyFill="1" applyBorder="1" applyAlignment="1" applyProtection="1">
      <alignment vertical="top"/>
      <protection locked="0"/>
    </xf>
    <xf numFmtId="4" fontId="16" fillId="0" borderId="73" xfId="0" applyNumberFormat="1" applyFont="1" applyBorder="1" applyAlignment="1">
      <alignment vertical="top"/>
    </xf>
    <xf numFmtId="4" fontId="16" fillId="0" borderId="74" xfId="0" applyNumberFormat="1" applyFont="1" applyBorder="1" applyAlignment="1">
      <alignment horizontal="center" vertical="top"/>
    </xf>
    <xf numFmtId="0" fontId="16" fillId="0" borderId="0" xfId="0" applyFont="1" applyBorder="1"/>
    <xf numFmtId="0" fontId="16" fillId="0" borderId="0" xfId="0" applyNumberFormat="1" applyFont="1" applyBorder="1"/>
    <xf numFmtId="0" fontId="21" fillId="0" borderId="0" xfId="0" applyNumberFormat="1" applyFont="1" applyBorder="1" applyAlignment="1">
      <alignment horizontal="left" wrapText="1"/>
    </xf>
    <xf numFmtId="0" fontId="21" fillId="0" borderId="0" xfId="0" applyNumberFormat="1" applyFont="1" applyBorder="1" applyAlignment="1">
      <alignment wrapText="1" shrinkToFit="1"/>
    </xf>
    <xf numFmtId="164" fontId="21" fillId="0" borderId="0" xfId="0" applyNumberFormat="1" applyFont="1" applyBorder="1" applyAlignment="1">
      <alignment wrapText="1"/>
    </xf>
    <xf numFmtId="4" fontId="21" fillId="0" borderId="0" xfId="0" applyNumberFormat="1" applyFont="1" applyBorder="1" applyAlignment="1">
      <alignment wrapText="1"/>
    </xf>
    <xf numFmtId="4" fontId="16" fillId="0" borderId="0" xfId="0" applyNumberFormat="1" applyFont="1" applyBorder="1" applyAlignment="1">
      <alignment horizontal="center"/>
    </xf>
    <xf numFmtId="0" fontId="23" fillId="5" borderId="75" xfId="2" applyFont="1" applyFill="1" applyBorder="1" applyAlignment="1">
      <alignment horizontal="center"/>
    </xf>
    <xf numFmtId="49" fontId="24" fillId="5" borderId="76" xfId="2" applyNumberFormat="1" applyFont="1" applyFill="1" applyBorder="1" applyAlignment="1">
      <alignment horizontal="left"/>
    </xf>
    <xf numFmtId="49" fontId="24" fillId="5" borderId="76" xfId="2" applyNumberFormat="1" applyFont="1" applyFill="1" applyBorder="1"/>
    <xf numFmtId="0" fontId="23" fillId="5" borderId="76" xfId="2" applyFont="1" applyFill="1" applyBorder="1" applyAlignment="1">
      <alignment horizontal="center"/>
    </xf>
    <xf numFmtId="4" fontId="23" fillId="5" borderId="76" xfId="2" applyNumberFormat="1" applyFont="1" applyFill="1" applyBorder="1" applyAlignment="1">
      <alignment horizontal="right"/>
    </xf>
    <xf numFmtId="4" fontId="25" fillId="5" borderId="77" xfId="2" applyNumberFormat="1" applyFont="1" applyFill="1" applyBorder="1"/>
    <xf numFmtId="0" fontId="0" fillId="2" borderId="10" xfId="0" applyNumberFormat="1" applyFill="1" applyBorder="1" applyAlignment="1">
      <alignment horizontal="left" vertical="top"/>
    </xf>
    <xf numFmtId="0" fontId="26" fillId="0" borderId="33" xfId="0" quotePrefix="1" applyNumberFormat="1" applyFont="1" applyBorder="1" applyAlignment="1">
      <alignment horizontal="left" vertical="top" wrapText="1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3" xfId="0" applyNumberFormat="1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2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49" fontId="8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26" xfId="0" applyNumberFormat="1" applyFont="1" applyBorder="1" applyAlignment="1">
      <alignment wrapText="1"/>
    </xf>
    <xf numFmtId="0" fontId="16" fillId="0" borderId="0" xfId="0" applyNumberFormat="1" applyFont="1" applyBorder="1" applyAlignment="1">
      <alignment wrapText="1"/>
    </xf>
    <xf numFmtId="0" fontId="16" fillId="0" borderId="34" xfId="0" applyNumberFormat="1" applyFont="1" applyBorder="1" applyAlignment="1">
      <alignment wrapText="1"/>
    </xf>
    <xf numFmtId="0" fontId="21" fillId="0" borderId="26" xfId="0" applyNumberFormat="1" applyFont="1" applyBorder="1" applyAlignment="1">
      <alignment horizontal="left" wrapText="1"/>
    </xf>
    <xf numFmtId="0" fontId="21" fillId="0" borderId="0" xfId="0" applyNumberFormat="1" applyFont="1" applyBorder="1" applyAlignment="1">
      <alignment horizontal="left" wrapText="1"/>
    </xf>
    <xf numFmtId="0" fontId="21" fillId="0" borderId="34" xfId="0" applyNumberFormat="1" applyFont="1" applyBorder="1" applyAlignment="1">
      <alignment horizontal="left" wrapText="1"/>
    </xf>
    <xf numFmtId="0" fontId="16" fillId="0" borderId="26" xfId="0" applyNumberFormat="1" applyFont="1" applyBorder="1" applyAlignment="1">
      <alignment horizontal="left" wrapText="1"/>
    </xf>
    <xf numFmtId="0" fontId="16" fillId="0" borderId="0" xfId="0" applyNumberFormat="1" applyFont="1" applyBorder="1" applyAlignment="1">
      <alignment wrapText="1" shrinkToFit="1"/>
    </xf>
    <xf numFmtId="164" fontId="16" fillId="0" borderId="0" xfId="0" applyNumberFormat="1" applyFont="1" applyBorder="1" applyAlignment="1">
      <alignment wrapText="1"/>
    </xf>
    <xf numFmtId="4" fontId="16" fillId="0" borderId="0" xfId="0" applyNumberFormat="1" applyFont="1" applyBorder="1" applyAlignment="1">
      <alignment wrapText="1"/>
    </xf>
    <xf numFmtId="4" fontId="16" fillId="0" borderId="34" xfId="0" applyNumberFormat="1" applyFont="1" applyBorder="1" applyAlignment="1">
      <alignment wrapText="1"/>
    </xf>
    <xf numFmtId="0" fontId="21" fillId="0" borderId="0" xfId="0" applyNumberFormat="1" applyFont="1" applyBorder="1" applyAlignment="1">
      <alignment wrapText="1" shrinkToFit="1"/>
    </xf>
    <xf numFmtId="164" fontId="21" fillId="0" borderId="0" xfId="0" applyNumberFormat="1" applyFont="1" applyBorder="1" applyAlignment="1">
      <alignment wrapText="1"/>
    </xf>
    <xf numFmtId="4" fontId="21" fillId="0" borderId="0" xfId="0" applyNumberFormat="1" applyFont="1" applyBorder="1" applyAlignment="1">
      <alignment wrapText="1"/>
    </xf>
    <xf numFmtId="4" fontId="21" fillId="0" borderId="34" xfId="0" applyNumberFormat="1" applyFont="1" applyBorder="1" applyAlignment="1">
      <alignment wrapText="1"/>
    </xf>
    <xf numFmtId="0" fontId="16" fillId="0" borderId="36" xfId="0" applyNumberFormat="1" applyFont="1" applyBorder="1" applyAlignment="1">
      <alignment wrapText="1"/>
    </xf>
    <xf numFmtId="0" fontId="16" fillId="0" borderId="18" xfId="0" applyNumberFormat="1" applyFont="1" applyBorder="1" applyAlignment="1">
      <alignment wrapText="1"/>
    </xf>
    <xf numFmtId="0" fontId="16" fillId="0" borderId="70" xfId="0" applyNumberFormat="1" applyFont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49" fontId="19" fillId="0" borderId="54" xfId="0" applyNumberFormat="1" applyFont="1" applyBorder="1" applyAlignment="1">
      <alignment wrapText="1"/>
    </xf>
    <xf numFmtId="49" fontId="19" fillId="0" borderId="54" xfId="0" applyNumberFormat="1" applyFont="1" applyBorder="1"/>
    <xf numFmtId="49" fontId="19" fillId="0" borderId="55" xfId="0" applyNumberFormat="1" applyFont="1" applyBorder="1"/>
    <xf numFmtId="49" fontId="19" fillId="0" borderId="42" xfId="0" applyNumberFormat="1" applyFont="1" applyBorder="1" applyAlignment="1">
      <alignment wrapText="1"/>
    </xf>
    <xf numFmtId="49" fontId="19" fillId="0" borderId="42" xfId="0" applyNumberFormat="1" applyFont="1" applyBorder="1"/>
    <xf numFmtId="49" fontId="19" fillId="0" borderId="57" xfId="0" applyNumberFormat="1" applyFont="1" applyBorder="1"/>
    <xf numFmtId="49" fontId="19" fillId="0" borderId="59" xfId="0" applyNumberFormat="1" applyFont="1" applyBorder="1" applyAlignment="1">
      <alignment wrapText="1"/>
    </xf>
    <xf numFmtId="49" fontId="19" fillId="0" borderId="59" xfId="0" applyNumberFormat="1" applyFont="1" applyBorder="1"/>
    <xf numFmtId="49" fontId="19" fillId="0" borderId="60" xfId="0" applyNumberFormat="1" applyFont="1" applyBorder="1"/>
    <xf numFmtId="0" fontId="19" fillId="5" borderId="67" xfId="0" applyFont="1" applyFill="1" applyBorder="1" applyAlignment="1">
      <alignment wrapText="1"/>
    </xf>
    <xf numFmtId="0" fontId="19" fillId="5" borderId="67" xfId="0" applyFont="1" applyFill="1" applyBorder="1"/>
    <xf numFmtId="164" fontId="19" fillId="5" borderId="67" xfId="0" applyNumberFormat="1" applyFont="1" applyFill="1" applyBorder="1"/>
    <xf numFmtId="4" fontId="19" fillId="5" borderId="67" xfId="0" applyNumberFormat="1" applyFont="1" applyFill="1" applyBorder="1"/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TS%20Stavitel%202016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85"/>
  <sheetViews>
    <sheetView showGridLines="0" tabSelected="1" view="pageBreakPreview" topLeftCell="B1" zoomScaleNormal="100" zoomScaleSheetLayoutView="100" workbookViewId="0">
      <selection activeCell="L19" sqref="L19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34</v>
      </c>
      <c r="B1" s="270" t="s">
        <v>1690</v>
      </c>
      <c r="C1" s="271"/>
      <c r="D1" s="271"/>
      <c r="E1" s="271"/>
      <c r="F1" s="271"/>
      <c r="G1" s="271"/>
      <c r="H1" s="271"/>
      <c r="I1" s="271"/>
      <c r="J1" s="272"/>
    </row>
    <row r="2" spans="1:15" ht="23.25" customHeight="1">
      <c r="A2" s="4"/>
      <c r="B2" s="81" t="s">
        <v>36</v>
      </c>
      <c r="C2" s="82"/>
      <c r="D2" s="296" t="s">
        <v>951</v>
      </c>
      <c r="E2" s="297"/>
      <c r="F2" s="297"/>
      <c r="G2" s="297"/>
      <c r="H2" s="297"/>
      <c r="I2" s="297"/>
      <c r="J2" s="298"/>
      <c r="O2" s="2"/>
    </row>
    <row r="3" spans="1:15" ht="23.25" customHeight="1">
      <c r="A3" s="4"/>
      <c r="B3" s="83" t="s">
        <v>38</v>
      </c>
      <c r="C3" s="84"/>
      <c r="D3" s="292" t="s">
        <v>952</v>
      </c>
      <c r="E3" s="293"/>
      <c r="F3" s="293"/>
      <c r="G3" s="293"/>
      <c r="H3" s="293"/>
      <c r="I3" s="293"/>
      <c r="J3" s="294"/>
    </row>
    <row r="4" spans="1:15" ht="23.25" customHeight="1">
      <c r="A4" s="4"/>
      <c r="B4" s="85" t="s">
        <v>39</v>
      </c>
      <c r="C4" s="86"/>
      <c r="D4" s="311" t="s">
        <v>1691</v>
      </c>
      <c r="E4" s="312"/>
      <c r="F4" s="312"/>
      <c r="G4" s="312"/>
      <c r="H4" s="312"/>
      <c r="I4" s="312"/>
      <c r="J4" s="313"/>
    </row>
    <row r="5" spans="1:15" ht="24" customHeight="1">
      <c r="A5" s="4"/>
      <c r="B5" s="47" t="s">
        <v>21</v>
      </c>
      <c r="C5" s="5"/>
      <c r="D5" s="87"/>
      <c r="E5" s="26"/>
      <c r="F5" s="26"/>
      <c r="G5" s="26"/>
      <c r="H5" s="28" t="s">
        <v>31</v>
      </c>
      <c r="I5" s="87"/>
      <c r="J5" s="11"/>
    </row>
    <row r="6" spans="1:15" ht="15.75" customHeight="1">
      <c r="A6" s="4"/>
      <c r="B6" s="41"/>
      <c r="C6" s="26"/>
      <c r="D6" s="87"/>
      <c r="E6" s="26"/>
      <c r="F6" s="26"/>
      <c r="G6" s="26"/>
      <c r="H6" s="28" t="s">
        <v>32</v>
      </c>
      <c r="I6" s="87"/>
      <c r="J6" s="11"/>
    </row>
    <row r="7" spans="1:15" ht="15.75" customHeight="1">
      <c r="A7" s="4"/>
      <c r="B7" s="42"/>
      <c r="C7" s="88"/>
      <c r="D7" s="80"/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31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32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300"/>
      <c r="E11" s="300"/>
      <c r="F11" s="300"/>
      <c r="G11" s="300"/>
      <c r="H11" s="28" t="s">
        <v>31</v>
      </c>
      <c r="I11" s="90"/>
      <c r="J11" s="11"/>
    </row>
    <row r="12" spans="1:15" ht="15.75" customHeight="1">
      <c r="A12" s="4"/>
      <c r="B12" s="41"/>
      <c r="C12" s="26"/>
      <c r="D12" s="287"/>
      <c r="E12" s="287"/>
      <c r="F12" s="287"/>
      <c r="G12" s="287"/>
      <c r="H12" s="28" t="s">
        <v>32</v>
      </c>
      <c r="I12" s="90"/>
      <c r="J12" s="11"/>
    </row>
    <row r="13" spans="1:15" ht="15.75" customHeight="1">
      <c r="A13" s="4"/>
      <c r="B13" s="42"/>
      <c r="C13" s="89"/>
      <c r="D13" s="291"/>
      <c r="E13" s="291"/>
      <c r="F13" s="291"/>
      <c r="G13" s="291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29</v>
      </c>
      <c r="C15" s="72"/>
      <c r="D15" s="53"/>
      <c r="E15" s="299"/>
      <c r="F15" s="299"/>
      <c r="G15" s="284"/>
      <c r="H15" s="284"/>
      <c r="I15" s="284" t="s">
        <v>28</v>
      </c>
      <c r="J15" s="285"/>
    </row>
    <row r="16" spans="1:15" ht="23.25" customHeight="1">
      <c r="A16" s="137" t="s">
        <v>23</v>
      </c>
      <c r="B16" s="138" t="s">
        <v>23</v>
      </c>
      <c r="C16" s="58"/>
      <c r="D16" s="59"/>
      <c r="E16" s="279"/>
      <c r="F16" s="286"/>
      <c r="G16" s="279"/>
      <c r="H16" s="286"/>
      <c r="I16" s="279">
        <f>SUMIF(F47:F81,A16,I47:I81)+SUMIF(F47:F81,"PSU",I47:I81)</f>
        <v>0</v>
      </c>
      <c r="J16" s="280"/>
    </row>
    <row r="17" spans="1:10" ht="23.25" customHeight="1">
      <c r="A17" s="137" t="s">
        <v>24</v>
      </c>
      <c r="B17" s="138" t="s">
        <v>24</v>
      </c>
      <c r="C17" s="58"/>
      <c r="D17" s="59"/>
      <c r="E17" s="279"/>
      <c r="F17" s="286"/>
      <c r="G17" s="279"/>
      <c r="H17" s="286"/>
      <c r="I17" s="279">
        <f>SUMIF(F47:F81,A17,I47:I81)</f>
        <v>0</v>
      </c>
      <c r="J17" s="280"/>
    </row>
    <row r="18" spans="1:10" ht="23.25" customHeight="1">
      <c r="A18" s="137" t="s">
        <v>25</v>
      </c>
      <c r="B18" s="138" t="s">
        <v>25</v>
      </c>
      <c r="C18" s="58"/>
      <c r="D18" s="59"/>
      <c r="E18" s="279"/>
      <c r="F18" s="286"/>
      <c r="G18" s="279"/>
      <c r="H18" s="286"/>
      <c r="I18" s="279">
        <f>SUMIF(F47:F81,A18,I47:I81)</f>
        <v>0</v>
      </c>
      <c r="J18" s="280"/>
    </row>
    <row r="19" spans="1:10" ht="23.25" customHeight="1">
      <c r="A19" s="137" t="s">
        <v>104</v>
      </c>
      <c r="B19" s="138" t="s">
        <v>26</v>
      </c>
      <c r="C19" s="58"/>
      <c r="D19" s="59"/>
      <c r="E19" s="279"/>
      <c r="F19" s="286"/>
      <c r="G19" s="279"/>
      <c r="H19" s="286"/>
      <c r="I19" s="279">
        <f>'VN+ON'!G8</f>
        <v>0</v>
      </c>
      <c r="J19" s="280"/>
    </row>
    <row r="20" spans="1:10" ht="23.25" customHeight="1">
      <c r="A20" s="137" t="s">
        <v>105</v>
      </c>
      <c r="B20" s="138" t="s">
        <v>27</v>
      </c>
      <c r="C20" s="58"/>
      <c r="D20" s="59"/>
      <c r="E20" s="279"/>
      <c r="F20" s="286"/>
      <c r="G20" s="279"/>
      <c r="H20" s="286"/>
      <c r="I20" s="279">
        <f>'VN+ON'!G25</f>
        <v>0</v>
      </c>
      <c r="J20" s="280"/>
    </row>
    <row r="21" spans="1:10" ht="23.25" customHeight="1">
      <c r="A21" s="4"/>
      <c r="B21" s="74" t="s">
        <v>28</v>
      </c>
      <c r="C21" s="75"/>
      <c r="D21" s="76"/>
      <c r="E21" s="281"/>
      <c r="F21" s="282"/>
      <c r="G21" s="281"/>
      <c r="H21" s="282"/>
      <c r="I21" s="281">
        <f>SUM(I16:J20)</f>
        <v>0</v>
      </c>
      <c r="J21" s="295"/>
    </row>
    <row r="22" spans="1:10" ht="33" customHeight="1">
      <c r="A22" s="4"/>
      <c r="B22" s="65" t="s">
        <v>30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277">
        <f>ZakladDPHSniVypocet</f>
        <v>0</v>
      </c>
      <c r="H23" s="278"/>
      <c r="I23" s="278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89">
        <f>ZakladDPHSni*SazbaDPH1/100</f>
        <v>0</v>
      </c>
      <c r="H24" s="290"/>
      <c r="I24" s="290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277">
        <f>I21</f>
        <v>0</v>
      </c>
      <c r="H25" s="278"/>
      <c r="I25" s="278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73">
        <f>ZakladDPHZakl*SazbaDPH2/100</f>
        <v>0</v>
      </c>
      <c r="H26" s="274"/>
      <c r="I26" s="274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275">
        <f>0</f>
        <v>0</v>
      </c>
      <c r="H27" s="275"/>
      <c r="I27" s="275"/>
      <c r="J27" s="63" t="str">
        <f t="shared" si="0"/>
        <v>CZK</v>
      </c>
    </row>
    <row r="28" spans="1:10" ht="27.75" hidden="1" customHeight="1" thickBot="1">
      <c r="A28" s="4"/>
      <c r="B28" s="108" t="s">
        <v>22</v>
      </c>
      <c r="C28" s="109"/>
      <c r="D28" s="109"/>
      <c r="E28" s="110"/>
      <c r="F28" s="111"/>
      <c r="G28" s="283">
        <f>ZakladDPHSniVypocet+ZakladDPHZaklVypocet</f>
        <v>0</v>
      </c>
      <c r="H28" s="283"/>
      <c r="I28" s="283"/>
      <c r="J28" s="112" t="str">
        <f t="shared" si="0"/>
        <v>CZK</v>
      </c>
    </row>
    <row r="29" spans="1:10" ht="27.75" customHeight="1" thickBot="1">
      <c r="A29" s="4"/>
      <c r="B29" s="108" t="s">
        <v>33</v>
      </c>
      <c r="C29" s="113"/>
      <c r="D29" s="113"/>
      <c r="E29" s="113"/>
      <c r="F29" s="113"/>
      <c r="G29" s="276">
        <f>ZakladDPHSni+DPHSni+ZakladDPHZakl+DPHZakl+Zaokrouhleni</f>
        <v>0</v>
      </c>
      <c r="H29" s="276"/>
      <c r="I29" s="276"/>
      <c r="J29" s="114" t="s">
        <v>43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43278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288" t="s">
        <v>2</v>
      </c>
      <c r="E35" s="288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15</v>
      </c>
      <c r="C37" s="3"/>
      <c r="D37" s="3"/>
      <c r="E37" s="3"/>
      <c r="F37" s="100"/>
      <c r="G37" s="100"/>
      <c r="H37" s="100"/>
      <c r="I37" s="100"/>
      <c r="J37" s="3"/>
    </row>
    <row r="38" spans="1:10" ht="25.5" hidden="1" customHeight="1">
      <c r="A38" s="92" t="s">
        <v>35</v>
      </c>
      <c r="B38" s="94" t="s">
        <v>16</v>
      </c>
      <c r="C38" s="95" t="s">
        <v>5</v>
      </c>
      <c r="D38" s="96"/>
      <c r="E38" s="96"/>
      <c r="F38" s="101" t="str">
        <f>B23</f>
        <v>Základ pro sníženou DPH</v>
      </c>
      <c r="G38" s="101" t="str">
        <f>B25</f>
        <v>Základ pro základní DPH</v>
      </c>
      <c r="H38" s="102" t="s">
        <v>17</v>
      </c>
      <c r="I38" s="102" t="s">
        <v>1</v>
      </c>
      <c r="J38" s="97" t="s">
        <v>0</v>
      </c>
    </row>
    <row r="39" spans="1:10" ht="25.5" hidden="1" customHeight="1">
      <c r="A39" s="92">
        <v>0</v>
      </c>
      <c r="B39" s="98" t="s">
        <v>41</v>
      </c>
      <c r="C39" s="301" t="s">
        <v>40</v>
      </c>
      <c r="D39" s="302"/>
      <c r="E39" s="302"/>
      <c r="F39" s="103" t="e">
        <f>Pol!P1317</f>
        <v>#REF!</v>
      </c>
      <c r="G39" s="104" t="e">
        <f>Pol!Q1317</f>
        <v>#REF!</v>
      </c>
      <c r="H39" s="105" t="e">
        <f>(F39*SazbaDPH1/100)+(G39*SazbaDPH2/100)</f>
        <v>#REF!</v>
      </c>
      <c r="I39" s="105" t="e">
        <f>F39+G39+H39</f>
        <v>#REF!</v>
      </c>
      <c r="J39" s="99" t="str">
        <f>IF(CenaCelkemVypocet=0,"",I39/CenaCelkemVypocet*100)</f>
        <v/>
      </c>
    </row>
    <row r="40" spans="1:10" ht="25.5" hidden="1" customHeight="1">
      <c r="A40" s="92"/>
      <c r="B40" s="303" t="s">
        <v>42</v>
      </c>
      <c r="C40" s="304"/>
      <c r="D40" s="304"/>
      <c r="E40" s="305"/>
      <c r="F40" s="106">
        <f>SUMIF(A39:A39,"=1",F39:F39)</f>
        <v>0</v>
      </c>
      <c r="G40" s="107">
        <f>SUMIF(A39:A39,"=1",G39:G39)</f>
        <v>0</v>
      </c>
      <c r="H40" s="107">
        <f>SUMIF(A39:A39,"=1",H39:H39)</f>
        <v>0</v>
      </c>
      <c r="I40" s="107">
        <f>SUMIF(A39:A39,"=1",I39:I39)</f>
        <v>0</v>
      </c>
      <c r="J40" s="93">
        <f>SUMIF(A39:A39,"=1",J39:J39)</f>
        <v>0</v>
      </c>
    </row>
    <row r="44" spans="1:10" ht="15.75">
      <c r="B44" s="115" t="s">
        <v>44</v>
      </c>
    </row>
    <row r="46" spans="1:10" ht="25.5" customHeight="1">
      <c r="A46" s="116"/>
      <c r="B46" s="120" t="s">
        <v>16</v>
      </c>
      <c r="C46" s="120" t="s">
        <v>5</v>
      </c>
      <c r="D46" s="121"/>
      <c r="E46" s="121"/>
      <c r="F46" s="124" t="s">
        <v>45</v>
      </c>
      <c r="G46" s="124"/>
      <c r="H46" s="124"/>
      <c r="I46" s="306" t="s">
        <v>28</v>
      </c>
      <c r="J46" s="306"/>
    </row>
    <row r="47" spans="1:10" ht="25.5" customHeight="1">
      <c r="A47" s="117"/>
      <c r="B47" s="125" t="s">
        <v>46</v>
      </c>
      <c r="C47" s="308" t="s">
        <v>47</v>
      </c>
      <c r="D47" s="309"/>
      <c r="E47" s="309"/>
      <c r="F47" s="127" t="s">
        <v>23</v>
      </c>
      <c r="G47" s="128"/>
      <c r="H47" s="128"/>
      <c r="I47" s="307">
        <f>Pol!G8</f>
        <v>0</v>
      </c>
      <c r="J47" s="307"/>
    </row>
    <row r="48" spans="1:10" ht="25.5" customHeight="1">
      <c r="A48" s="117"/>
      <c r="B48" s="119" t="s">
        <v>48</v>
      </c>
      <c r="C48" s="267" t="s">
        <v>49</v>
      </c>
      <c r="D48" s="268"/>
      <c r="E48" s="268"/>
      <c r="F48" s="129" t="s">
        <v>23</v>
      </c>
      <c r="G48" s="130"/>
      <c r="H48" s="130"/>
      <c r="I48" s="269">
        <f>Pol!G13</f>
        <v>0</v>
      </c>
      <c r="J48" s="269"/>
    </row>
    <row r="49" spans="1:10" ht="25.5" customHeight="1">
      <c r="A49" s="117"/>
      <c r="B49" s="119" t="s">
        <v>50</v>
      </c>
      <c r="C49" s="267" t="s">
        <v>51</v>
      </c>
      <c r="D49" s="268"/>
      <c r="E49" s="268"/>
      <c r="F49" s="129" t="s">
        <v>23</v>
      </c>
      <c r="G49" s="130"/>
      <c r="H49" s="130"/>
      <c r="I49" s="269">
        <f>Pol!G32</f>
        <v>0</v>
      </c>
      <c r="J49" s="269"/>
    </row>
    <row r="50" spans="1:10" ht="25.5" customHeight="1">
      <c r="A50" s="117"/>
      <c r="B50" s="119" t="s">
        <v>52</v>
      </c>
      <c r="C50" s="267" t="s">
        <v>53</v>
      </c>
      <c r="D50" s="268"/>
      <c r="E50" s="268"/>
      <c r="F50" s="129" t="s">
        <v>23</v>
      </c>
      <c r="G50" s="130"/>
      <c r="H50" s="130"/>
      <c r="I50" s="269">
        <f>Pol!G59</f>
        <v>0</v>
      </c>
      <c r="J50" s="269"/>
    </row>
    <row r="51" spans="1:10" ht="25.5" customHeight="1">
      <c r="A51" s="117"/>
      <c r="B51" s="119" t="s">
        <v>54</v>
      </c>
      <c r="C51" s="267" t="s">
        <v>55</v>
      </c>
      <c r="D51" s="268"/>
      <c r="E51" s="268"/>
      <c r="F51" s="129" t="s">
        <v>23</v>
      </c>
      <c r="G51" s="130"/>
      <c r="H51" s="130"/>
      <c r="I51" s="269">
        <f>Pol!G145</f>
        <v>0</v>
      </c>
      <c r="J51" s="269"/>
    </row>
    <row r="52" spans="1:10" ht="25.5" customHeight="1">
      <c r="A52" s="117"/>
      <c r="B52" s="119" t="s">
        <v>56</v>
      </c>
      <c r="C52" s="267" t="s">
        <v>57</v>
      </c>
      <c r="D52" s="268"/>
      <c r="E52" s="268"/>
      <c r="F52" s="129" t="s">
        <v>23</v>
      </c>
      <c r="G52" s="130"/>
      <c r="H52" s="130"/>
      <c r="I52" s="269">
        <f>Pol!G172</f>
        <v>0</v>
      </c>
      <c r="J52" s="269"/>
    </row>
    <row r="53" spans="1:10" ht="25.5" customHeight="1">
      <c r="A53" s="117"/>
      <c r="B53" s="119" t="s">
        <v>58</v>
      </c>
      <c r="C53" s="267" t="s">
        <v>59</v>
      </c>
      <c r="D53" s="268"/>
      <c r="E53" s="268"/>
      <c r="F53" s="129" t="s">
        <v>23</v>
      </c>
      <c r="G53" s="130"/>
      <c r="H53" s="130"/>
      <c r="I53" s="269">
        <f>Pol!G205</f>
        <v>0</v>
      </c>
      <c r="J53" s="269"/>
    </row>
    <row r="54" spans="1:10" ht="25.5" customHeight="1">
      <c r="A54" s="117"/>
      <c r="B54" s="119" t="s">
        <v>60</v>
      </c>
      <c r="C54" s="267" t="s">
        <v>61</v>
      </c>
      <c r="D54" s="268"/>
      <c r="E54" s="268"/>
      <c r="F54" s="129" t="s">
        <v>23</v>
      </c>
      <c r="G54" s="130"/>
      <c r="H54" s="130"/>
      <c r="I54" s="269">
        <f>Pol!G219</f>
        <v>0</v>
      </c>
      <c r="J54" s="269"/>
    </row>
    <row r="55" spans="1:10" ht="25.5" customHeight="1">
      <c r="A55" s="117"/>
      <c r="B55" s="119" t="s">
        <v>62</v>
      </c>
      <c r="C55" s="267" t="s">
        <v>63</v>
      </c>
      <c r="D55" s="268"/>
      <c r="E55" s="268"/>
      <c r="F55" s="129" t="s">
        <v>23</v>
      </c>
      <c r="G55" s="130"/>
      <c r="H55" s="130"/>
      <c r="I55" s="269">
        <f>Pol!G230</f>
        <v>0</v>
      </c>
      <c r="J55" s="269"/>
    </row>
    <row r="56" spans="1:10" ht="25.5" customHeight="1">
      <c r="A56" s="117"/>
      <c r="B56" s="119" t="s">
        <v>64</v>
      </c>
      <c r="C56" s="267" t="s">
        <v>65</v>
      </c>
      <c r="D56" s="268"/>
      <c r="E56" s="268"/>
      <c r="F56" s="129" t="s">
        <v>23</v>
      </c>
      <c r="G56" s="130"/>
      <c r="H56" s="130"/>
      <c r="I56" s="269">
        <f>Pol!G284</f>
        <v>0</v>
      </c>
      <c r="J56" s="269"/>
    </row>
    <row r="57" spans="1:10" ht="25.5" customHeight="1">
      <c r="A57" s="117"/>
      <c r="B57" s="119" t="s">
        <v>66</v>
      </c>
      <c r="C57" s="267" t="s">
        <v>67</v>
      </c>
      <c r="D57" s="268"/>
      <c r="E57" s="268"/>
      <c r="F57" s="129" t="s">
        <v>23</v>
      </c>
      <c r="G57" s="130"/>
      <c r="H57" s="130"/>
      <c r="I57" s="269">
        <f>Pol!G360</f>
        <v>0</v>
      </c>
      <c r="J57" s="269"/>
    </row>
    <row r="58" spans="1:10" ht="25.5" customHeight="1">
      <c r="A58" s="117"/>
      <c r="B58" s="119" t="s">
        <v>68</v>
      </c>
      <c r="C58" s="267" t="s">
        <v>69</v>
      </c>
      <c r="D58" s="268"/>
      <c r="E58" s="268"/>
      <c r="F58" s="129" t="s">
        <v>23</v>
      </c>
      <c r="G58" s="130"/>
      <c r="H58" s="130"/>
      <c r="I58" s="269">
        <f>Pol!G397</f>
        <v>0</v>
      </c>
      <c r="J58" s="269"/>
    </row>
    <row r="59" spans="1:10" ht="25.5" customHeight="1">
      <c r="A59" s="117"/>
      <c r="B59" s="119" t="s">
        <v>70</v>
      </c>
      <c r="C59" s="267" t="s">
        <v>71</v>
      </c>
      <c r="D59" s="268"/>
      <c r="E59" s="268"/>
      <c r="F59" s="129" t="s">
        <v>23</v>
      </c>
      <c r="G59" s="130"/>
      <c r="H59" s="130"/>
      <c r="I59" s="269">
        <f>Pol!G402</f>
        <v>0</v>
      </c>
      <c r="J59" s="269"/>
    </row>
    <row r="60" spans="1:10" ht="25.5" customHeight="1">
      <c r="A60" s="117"/>
      <c r="B60" s="119" t="s">
        <v>72</v>
      </c>
      <c r="C60" s="267" t="s">
        <v>73</v>
      </c>
      <c r="D60" s="268"/>
      <c r="E60" s="268"/>
      <c r="F60" s="129" t="s">
        <v>23</v>
      </c>
      <c r="G60" s="130"/>
      <c r="H60" s="130"/>
      <c r="I60" s="269">
        <f>Pol!G419</f>
        <v>0</v>
      </c>
      <c r="J60" s="269"/>
    </row>
    <row r="61" spans="1:10" ht="25.5" customHeight="1">
      <c r="A61" s="117"/>
      <c r="B61" s="119" t="s">
        <v>74</v>
      </c>
      <c r="C61" s="267" t="s">
        <v>75</v>
      </c>
      <c r="D61" s="268"/>
      <c r="E61" s="268"/>
      <c r="F61" s="129" t="s">
        <v>23</v>
      </c>
      <c r="G61" s="130"/>
      <c r="H61" s="130"/>
      <c r="I61" s="269">
        <f>Pol!G428</f>
        <v>0</v>
      </c>
      <c r="J61" s="269"/>
    </row>
    <row r="62" spans="1:10" ht="25.5" customHeight="1">
      <c r="A62" s="117"/>
      <c r="B62" s="119" t="s">
        <v>76</v>
      </c>
      <c r="C62" s="267" t="s">
        <v>77</v>
      </c>
      <c r="D62" s="268"/>
      <c r="E62" s="268"/>
      <c r="F62" s="129" t="s">
        <v>23</v>
      </c>
      <c r="G62" s="130"/>
      <c r="H62" s="130"/>
      <c r="I62" s="269">
        <f>Pol!G541</f>
        <v>0</v>
      </c>
      <c r="J62" s="269"/>
    </row>
    <row r="63" spans="1:10" ht="25.5" customHeight="1">
      <c r="A63" s="117"/>
      <c r="B63" s="119" t="s">
        <v>78</v>
      </c>
      <c r="C63" s="267" t="s">
        <v>79</v>
      </c>
      <c r="D63" s="268"/>
      <c r="E63" s="268"/>
      <c r="F63" s="129" t="s">
        <v>24</v>
      </c>
      <c r="G63" s="130"/>
      <c r="H63" s="130"/>
      <c r="I63" s="269">
        <f>Pol!G544</f>
        <v>0</v>
      </c>
      <c r="J63" s="269"/>
    </row>
    <row r="64" spans="1:10" ht="25.5" customHeight="1">
      <c r="A64" s="117"/>
      <c r="B64" s="119" t="s">
        <v>80</v>
      </c>
      <c r="C64" s="267" t="s">
        <v>81</v>
      </c>
      <c r="D64" s="268"/>
      <c r="E64" s="268"/>
      <c r="F64" s="129" t="s">
        <v>24</v>
      </c>
      <c r="G64" s="130"/>
      <c r="H64" s="130"/>
      <c r="I64" s="269">
        <f>Pol!G570</f>
        <v>0</v>
      </c>
      <c r="J64" s="269"/>
    </row>
    <row r="65" spans="1:10" ht="25.5" customHeight="1">
      <c r="A65" s="117"/>
      <c r="B65" s="119" t="s">
        <v>82</v>
      </c>
      <c r="C65" s="267" t="s">
        <v>83</v>
      </c>
      <c r="D65" s="268"/>
      <c r="E65" s="268"/>
      <c r="F65" s="129" t="s">
        <v>24</v>
      </c>
      <c r="G65" s="130"/>
      <c r="H65" s="130"/>
      <c r="I65" s="269">
        <f>Pol!G628</f>
        <v>0</v>
      </c>
      <c r="J65" s="269"/>
    </row>
    <row r="66" spans="1:10" ht="25.5" customHeight="1">
      <c r="A66" s="117"/>
      <c r="B66" s="119" t="s">
        <v>1595</v>
      </c>
      <c r="C66" s="267" t="s">
        <v>1027</v>
      </c>
      <c r="D66" s="268"/>
      <c r="E66" s="268"/>
      <c r="F66" s="129" t="s">
        <v>24</v>
      </c>
      <c r="G66" s="203"/>
      <c r="H66" s="203"/>
      <c r="I66" s="269">
        <f>Pol!G682</f>
        <v>0</v>
      </c>
      <c r="J66" s="269"/>
    </row>
    <row r="67" spans="1:10" ht="25.5" customHeight="1">
      <c r="A67" s="117"/>
      <c r="B67" s="119" t="s">
        <v>1596</v>
      </c>
      <c r="C67" s="267" t="s">
        <v>1423</v>
      </c>
      <c r="D67" s="268"/>
      <c r="E67" s="268"/>
      <c r="F67" s="129" t="s">
        <v>24</v>
      </c>
      <c r="G67" s="203"/>
      <c r="H67" s="203"/>
      <c r="I67" s="269">
        <f>Pol!G774</f>
        <v>0</v>
      </c>
      <c r="J67" s="269"/>
    </row>
    <row r="68" spans="1:10" ht="25.5" customHeight="1">
      <c r="A68" s="117"/>
      <c r="B68" s="119" t="s">
        <v>1597</v>
      </c>
      <c r="C68" s="267" t="s">
        <v>1112</v>
      </c>
      <c r="D68" s="268"/>
      <c r="E68" s="268"/>
      <c r="F68" s="129" t="s">
        <v>24</v>
      </c>
      <c r="G68" s="203"/>
      <c r="H68" s="203"/>
      <c r="I68" s="269">
        <f>Pol!G799</f>
        <v>0</v>
      </c>
      <c r="J68" s="269"/>
    </row>
    <row r="69" spans="1:10" ht="25.5" customHeight="1">
      <c r="A69" s="117"/>
      <c r="B69" s="119" t="s">
        <v>84</v>
      </c>
      <c r="C69" s="267" t="s">
        <v>85</v>
      </c>
      <c r="D69" s="268"/>
      <c r="E69" s="268"/>
      <c r="F69" s="129" t="s">
        <v>24</v>
      </c>
      <c r="G69" s="130"/>
      <c r="H69" s="130"/>
      <c r="I69" s="269">
        <f>Pol!G917</f>
        <v>0</v>
      </c>
      <c r="J69" s="269"/>
    </row>
    <row r="70" spans="1:10" ht="25.5" customHeight="1">
      <c r="A70" s="117"/>
      <c r="B70" s="119" t="s">
        <v>86</v>
      </c>
      <c r="C70" s="267" t="s">
        <v>87</v>
      </c>
      <c r="D70" s="268"/>
      <c r="E70" s="268"/>
      <c r="F70" s="129" t="s">
        <v>24</v>
      </c>
      <c r="G70" s="130"/>
      <c r="H70" s="130"/>
      <c r="I70" s="269">
        <f>Pol!G925</f>
        <v>0</v>
      </c>
      <c r="J70" s="269"/>
    </row>
    <row r="71" spans="1:10" ht="25.5" customHeight="1">
      <c r="A71" s="117"/>
      <c r="B71" s="119" t="s">
        <v>88</v>
      </c>
      <c r="C71" s="267" t="s">
        <v>89</v>
      </c>
      <c r="D71" s="268"/>
      <c r="E71" s="268"/>
      <c r="F71" s="129" t="s">
        <v>24</v>
      </c>
      <c r="G71" s="130"/>
      <c r="H71" s="130"/>
      <c r="I71" s="269">
        <f>Pol!G938</f>
        <v>0</v>
      </c>
      <c r="J71" s="269"/>
    </row>
    <row r="72" spans="1:10" ht="25.5" customHeight="1">
      <c r="A72" s="117"/>
      <c r="B72" s="119" t="s">
        <v>90</v>
      </c>
      <c r="C72" s="267" t="s">
        <v>91</v>
      </c>
      <c r="D72" s="268"/>
      <c r="E72" s="268"/>
      <c r="F72" s="129" t="s">
        <v>24</v>
      </c>
      <c r="G72" s="130"/>
      <c r="H72" s="130"/>
      <c r="I72" s="269">
        <f>Pol!G967</f>
        <v>0</v>
      </c>
      <c r="J72" s="269"/>
    </row>
    <row r="73" spans="1:10" ht="25.5" customHeight="1">
      <c r="A73" s="117"/>
      <c r="B73" s="119" t="s">
        <v>92</v>
      </c>
      <c r="C73" s="267" t="s">
        <v>93</v>
      </c>
      <c r="D73" s="268"/>
      <c r="E73" s="268"/>
      <c r="F73" s="129" t="s">
        <v>24</v>
      </c>
      <c r="G73" s="130"/>
      <c r="H73" s="130"/>
      <c r="I73" s="269">
        <f>Pol!G995</f>
        <v>0</v>
      </c>
      <c r="J73" s="269"/>
    </row>
    <row r="74" spans="1:10" ht="25.5" customHeight="1">
      <c r="A74" s="117"/>
      <c r="B74" s="119" t="s">
        <v>94</v>
      </c>
      <c r="C74" s="267" t="s">
        <v>95</v>
      </c>
      <c r="D74" s="268"/>
      <c r="E74" s="268"/>
      <c r="F74" s="129" t="s">
        <v>24</v>
      </c>
      <c r="G74" s="130"/>
      <c r="H74" s="130"/>
      <c r="I74" s="269">
        <f>Pol!G1028</f>
        <v>0</v>
      </c>
      <c r="J74" s="269"/>
    </row>
    <row r="75" spans="1:10" ht="25.5" customHeight="1">
      <c r="A75" s="117"/>
      <c r="B75" s="119" t="s">
        <v>96</v>
      </c>
      <c r="C75" s="267" t="s">
        <v>97</v>
      </c>
      <c r="D75" s="268"/>
      <c r="E75" s="268"/>
      <c r="F75" s="129" t="s">
        <v>24</v>
      </c>
      <c r="G75" s="130"/>
      <c r="H75" s="130"/>
      <c r="I75" s="269">
        <f>Pol!G1047</f>
        <v>0</v>
      </c>
      <c r="J75" s="269"/>
    </row>
    <row r="76" spans="1:10" ht="25.5" customHeight="1">
      <c r="A76" s="117"/>
      <c r="B76" s="119" t="s">
        <v>98</v>
      </c>
      <c r="C76" s="267" t="s">
        <v>99</v>
      </c>
      <c r="D76" s="268"/>
      <c r="E76" s="268"/>
      <c r="F76" s="129" t="s">
        <v>24</v>
      </c>
      <c r="G76" s="130"/>
      <c r="H76" s="130"/>
      <c r="I76" s="269">
        <f>Pol!G1050</f>
        <v>0</v>
      </c>
      <c r="J76" s="269"/>
    </row>
    <row r="77" spans="1:10" ht="25.5" customHeight="1">
      <c r="A77" s="117"/>
      <c r="B77" s="119" t="s">
        <v>1325</v>
      </c>
      <c r="C77" s="267" t="s">
        <v>1326</v>
      </c>
      <c r="D77" s="268"/>
      <c r="E77" s="268"/>
      <c r="F77" s="129" t="s">
        <v>25</v>
      </c>
      <c r="G77" s="203"/>
      <c r="H77" s="203"/>
      <c r="I77" s="269">
        <f>Pol!G1057</f>
        <v>0</v>
      </c>
      <c r="J77" s="269"/>
    </row>
    <row r="78" spans="1:10" ht="25.5" customHeight="1">
      <c r="A78" s="117"/>
      <c r="B78" s="119" t="s">
        <v>1598</v>
      </c>
      <c r="C78" s="267" t="s">
        <v>1599</v>
      </c>
      <c r="D78" s="268"/>
      <c r="E78" s="268"/>
      <c r="F78" s="129" t="s">
        <v>25</v>
      </c>
      <c r="G78" s="203"/>
      <c r="H78" s="203"/>
      <c r="I78" s="269">
        <f>Pol!G1148</f>
        <v>0</v>
      </c>
      <c r="J78" s="269"/>
    </row>
    <row r="79" spans="1:10" ht="25.5" customHeight="1">
      <c r="A79" s="117"/>
      <c r="B79" s="119" t="s">
        <v>100</v>
      </c>
      <c r="C79" s="267" t="s">
        <v>101</v>
      </c>
      <c r="D79" s="268"/>
      <c r="E79" s="268"/>
      <c r="F79" s="129" t="s">
        <v>25</v>
      </c>
      <c r="G79" s="130"/>
      <c r="H79" s="130"/>
      <c r="I79" s="269">
        <f>Pol!G1296</f>
        <v>0</v>
      </c>
      <c r="J79" s="269"/>
    </row>
    <row r="80" spans="1:10" ht="25.5" customHeight="1">
      <c r="A80" s="117"/>
      <c r="B80" s="119" t="s">
        <v>102</v>
      </c>
      <c r="C80" s="267" t="s">
        <v>103</v>
      </c>
      <c r="D80" s="268"/>
      <c r="E80" s="268"/>
      <c r="F80" s="129" t="s">
        <v>25</v>
      </c>
      <c r="G80" s="131"/>
      <c r="H80" s="131"/>
      <c r="I80" s="269">
        <f>Pol!G1298</f>
        <v>0</v>
      </c>
      <c r="J80" s="269"/>
    </row>
    <row r="81" spans="1:10" ht="25.5" customHeight="1">
      <c r="A81" s="117"/>
      <c r="B81" s="126" t="s">
        <v>1026</v>
      </c>
      <c r="C81" s="315" t="s">
        <v>955</v>
      </c>
      <c r="D81" s="316"/>
      <c r="E81" s="316"/>
      <c r="F81" s="132" t="s">
        <v>104</v>
      </c>
      <c r="G81" s="133"/>
      <c r="H81" s="133"/>
      <c r="I81" s="314">
        <f>'VN+ON'!G61</f>
        <v>0</v>
      </c>
      <c r="J81" s="314"/>
    </row>
    <row r="82" spans="1:10" ht="25.5" customHeight="1">
      <c r="A82" s="118"/>
      <c r="B82" s="122" t="s">
        <v>1</v>
      </c>
      <c r="C82" s="122"/>
      <c r="D82" s="123"/>
      <c r="E82" s="123"/>
      <c r="F82" s="134"/>
      <c r="G82" s="135"/>
      <c r="H82" s="135"/>
      <c r="I82" s="310">
        <f>SUM(I47:I81)</f>
        <v>0</v>
      </c>
      <c r="J82" s="310"/>
    </row>
    <row r="83" spans="1:10">
      <c r="F83" s="136"/>
      <c r="G83" s="91"/>
      <c r="H83" s="136"/>
      <c r="I83" s="91"/>
      <c r="J83" s="91"/>
    </row>
    <row r="84" spans="1:10">
      <c r="F84" s="136"/>
      <c r="G84" s="91"/>
      <c r="H84" s="136"/>
      <c r="I84" s="91"/>
      <c r="J84" s="91"/>
    </row>
    <row r="85" spans="1:10">
      <c r="F85" s="136"/>
      <c r="G85" s="91"/>
      <c r="H85" s="136"/>
      <c r="I85" s="91"/>
      <c r="J85" s="91"/>
    </row>
  </sheetData>
  <sheetProtection password="CCE1" sheet="1" objects="1" scenarios="1"/>
  <protectedRanges>
    <protectedRange sqref="D11:G13 C13 I11:I12" name="Oblast1"/>
  </protectedRanges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10">
    <mergeCell ref="C77:E77"/>
    <mergeCell ref="I77:J77"/>
    <mergeCell ref="C78:E78"/>
    <mergeCell ref="I78:J78"/>
    <mergeCell ref="I82:J82"/>
    <mergeCell ref="D4:J4"/>
    <mergeCell ref="I76:J76"/>
    <mergeCell ref="C76:E76"/>
    <mergeCell ref="I79:J79"/>
    <mergeCell ref="C79:E79"/>
    <mergeCell ref="I81:J81"/>
    <mergeCell ref="C81:E81"/>
    <mergeCell ref="I73:J73"/>
    <mergeCell ref="C73:E73"/>
    <mergeCell ref="I74:J74"/>
    <mergeCell ref="C74:E74"/>
    <mergeCell ref="I75:J75"/>
    <mergeCell ref="C75:E75"/>
    <mergeCell ref="I70:J70"/>
    <mergeCell ref="C70:E70"/>
    <mergeCell ref="I71:J71"/>
    <mergeCell ref="C71:E71"/>
    <mergeCell ref="I72:J72"/>
    <mergeCell ref="C72:E72"/>
    <mergeCell ref="I64:J64"/>
    <mergeCell ref="C64:E64"/>
    <mergeCell ref="I65:J65"/>
    <mergeCell ref="C65:E65"/>
    <mergeCell ref="I69:J69"/>
    <mergeCell ref="C69:E69"/>
    <mergeCell ref="C66:E66"/>
    <mergeCell ref="I66:J66"/>
    <mergeCell ref="C67:E67"/>
    <mergeCell ref="I67:J67"/>
    <mergeCell ref="C68:E68"/>
    <mergeCell ref="I68:J68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I21:J21"/>
    <mergeCell ref="G19:H19"/>
    <mergeCell ref="G20:H20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C80:E80"/>
    <mergeCell ref="I80:J8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35:E35"/>
    <mergeCell ref="G24:I24"/>
    <mergeCell ref="G23:I23"/>
    <mergeCell ref="E19:F19"/>
    <mergeCell ref="D13:G13"/>
    <mergeCell ref="D3:J3"/>
    <mergeCell ref="E20:F20"/>
    <mergeCell ref="I20:J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317" t="s">
        <v>6</v>
      </c>
      <c r="B1" s="317"/>
      <c r="C1" s="318"/>
      <c r="D1" s="317"/>
      <c r="E1" s="317"/>
      <c r="F1" s="317"/>
      <c r="G1" s="317"/>
    </row>
    <row r="2" spans="1:7" ht="24.95" customHeight="1">
      <c r="A2" s="79" t="s">
        <v>37</v>
      </c>
      <c r="B2" s="78"/>
      <c r="C2" s="319"/>
      <c r="D2" s="319"/>
      <c r="E2" s="319"/>
      <c r="F2" s="319"/>
      <c r="G2" s="320"/>
    </row>
    <row r="3" spans="1:7" ht="24.95" hidden="1" customHeight="1">
      <c r="A3" s="79" t="s">
        <v>7</v>
      </c>
      <c r="B3" s="78"/>
      <c r="C3" s="319"/>
      <c r="D3" s="319"/>
      <c r="E3" s="319"/>
      <c r="F3" s="319"/>
      <c r="G3" s="320"/>
    </row>
    <row r="4" spans="1:7" ht="24.95" hidden="1" customHeight="1">
      <c r="A4" s="79" t="s">
        <v>8</v>
      </c>
      <c r="B4" s="78"/>
      <c r="C4" s="319"/>
      <c r="D4" s="319"/>
      <c r="E4" s="319"/>
      <c r="F4" s="319"/>
      <c r="G4" s="320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O4968"/>
  <sheetViews>
    <sheetView view="pageBreakPreview" zoomScale="90" zoomScaleNormal="100" zoomScaleSheetLayoutView="90" workbookViewId="0">
      <selection activeCell="F45" activeCellId="10" sqref="F10:F11 F13 F16 F19 F23 F28 F32 F36 F40 F43 F45:F59"/>
    </sheetView>
  </sheetViews>
  <sheetFormatPr defaultRowHeight="12.75"/>
  <cols>
    <col min="1" max="1" width="4.28515625" style="205" customWidth="1"/>
    <col min="2" max="2" width="14.42578125" style="212" customWidth="1"/>
    <col min="3" max="3" width="63.7109375" style="212" customWidth="1"/>
    <col min="4" max="4" width="4.5703125" style="205" customWidth="1"/>
    <col min="5" max="5" width="10.5703125" style="205" customWidth="1"/>
    <col min="6" max="6" width="9.85546875" style="205" customWidth="1"/>
    <col min="7" max="7" width="14.140625" style="205" customWidth="1"/>
    <col min="8" max="8" width="10" style="204" customWidth="1"/>
    <col min="9" max="16384" width="9.140625" style="205"/>
  </cols>
  <sheetData>
    <row r="1" spans="1:15" ht="16.5" thickBot="1">
      <c r="A1" s="339" t="s">
        <v>1690</v>
      </c>
      <c r="B1" s="339"/>
      <c r="C1" s="340"/>
      <c r="D1" s="339"/>
      <c r="E1" s="339"/>
      <c r="F1" s="339"/>
      <c r="G1" s="339"/>
    </row>
    <row r="2" spans="1:15" ht="13.5" thickTop="1">
      <c r="A2" s="206" t="s">
        <v>106</v>
      </c>
      <c r="B2" s="207"/>
      <c r="C2" s="341" t="s">
        <v>951</v>
      </c>
      <c r="D2" s="342"/>
      <c r="E2" s="342"/>
      <c r="F2" s="342"/>
      <c r="G2" s="343"/>
    </row>
    <row r="3" spans="1:15">
      <c r="A3" s="208" t="s">
        <v>7</v>
      </c>
      <c r="B3" s="209"/>
      <c r="C3" s="344" t="s">
        <v>952</v>
      </c>
      <c r="D3" s="345"/>
      <c r="E3" s="345"/>
      <c r="F3" s="345"/>
      <c r="G3" s="346"/>
    </row>
    <row r="4" spans="1:15" ht="13.5" thickBot="1">
      <c r="A4" s="210" t="s">
        <v>8</v>
      </c>
      <c r="B4" s="211"/>
      <c r="C4" s="347" t="s">
        <v>955</v>
      </c>
      <c r="D4" s="348"/>
      <c r="E4" s="348"/>
      <c r="F4" s="348"/>
      <c r="G4" s="349"/>
    </row>
    <row r="5" spans="1:15" ht="14.25" thickTop="1" thickBot="1">
      <c r="C5" s="213"/>
      <c r="D5" s="204"/>
    </row>
    <row r="6" spans="1:15" ht="39.75" thickTop="1" thickBot="1">
      <c r="A6" s="214" t="s">
        <v>113</v>
      </c>
      <c r="B6" s="215" t="s">
        <v>114</v>
      </c>
      <c r="C6" s="216" t="s">
        <v>115</v>
      </c>
      <c r="D6" s="217" t="s">
        <v>116</v>
      </c>
      <c r="E6" s="217" t="s">
        <v>117</v>
      </c>
      <c r="F6" s="218" t="s">
        <v>956</v>
      </c>
      <c r="G6" s="219" t="s">
        <v>957</v>
      </c>
      <c r="H6" s="220" t="s">
        <v>119</v>
      </c>
    </row>
    <row r="7" spans="1:15">
      <c r="A7" s="221"/>
      <c r="B7" s="222" t="s">
        <v>958</v>
      </c>
      <c r="C7" s="350" t="s">
        <v>959</v>
      </c>
      <c r="D7" s="351"/>
      <c r="E7" s="352"/>
      <c r="F7" s="353"/>
      <c r="G7" s="353"/>
      <c r="H7" s="223"/>
    </row>
    <row r="8" spans="1:15">
      <c r="A8" s="224" t="s">
        <v>120</v>
      </c>
      <c r="B8" s="225" t="s">
        <v>104</v>
      </c>
      <c r="C8" s="226" t="s">
        <v>26</v>
      </c>
      <c r="D8" s="227"/>
      <c r="E8" s="228"/>
      <c r="F8" s="229"/>
      <c r="G8" s="230">
        <f>G10+G11+G13+G16+G19+G23</f>
        <v>0</v>
      </c>
      <c r="H8" s="231"/>
    </row>
    <row r="9" spans="1:15" ht="12.75" customHeight="1">
      <c r="A9" s="232"/>
      <c r="B9" s="336" t="s">
        <v>960</v>
      </c>
      <c r="C9" s="337"/>
      <c r="D9" s="337"/>
      <c r="E9" s="337"/>
      <c r="F9" s="337"/>
      <c r="G9" s="338"/>
      <c r="H9" s="233"/>
      <c r="I9" s="199"/>
      <c r="J9" s="199"/>
      <c r="K9" s="199"/>
      <c r="L9" s="199"/>
      <c r="M9" s="199"/>
      <c r="N9" s="199"/>
      <c r="O9" s="199"/>
    </row>
    <row r="10" spans="1:15" ht="22.5">
      <c r="A10" s="234">
        <v>1</v>
      </c>
      <c r="B10" s="149" t="s">
        <v>961</v>
      </c>
      <c r="C10" s="165" t="s">
        <v>962</v>
      </c>
      <c r="D10" s="176" t="s">
        <v>963</v>
      </c>
      <c r="E10" s="235">
        <v>1</v>
      </c>
      <c r="F10" s="236"/>
      <c r="G10" s="237">
        <f>E10*F10</f>
        <v>0</v>
      </c>
      <c r="H10" s="238" t="s">
        <v>954</v>
      </c>
      <c r="I10" s="199"/>
      <c r="J10" s="199"/>
      <c r="K10" s="199"/>
      <c r="L10" s="199"/>
      <c r="M10" s="199"/>
      <c r="N10" s="199"/>
      <c r="O10" s="199"/>
    </row>
    <row r="11" spans="1:15" ht="22.5">
      <c r="A11" s="239">
        <v>2</v>
      </c>
      <c r="B11" s="149" t="s">
        <v>964</v>
      </c>
      <c r="C11" s="165" t="s">
        <v>965</v>
      </c>
      <c r="D11" s="176" t="s">
        <v>963</v>
      </c>
      <c r="E11" s="235">
        <v>1</v>
      </c>
      <c r="F11" s="236"/>
      <c r="G11" s="237">
        <f>E11*F11</f>
        <v>0</v>
      </c>
      <c r="H11" s="238" t="s">
        <v>953</v>
      </c>
      <c r="I11" s="199"/>
      <c r="J11" s="199"/>
      <c r="K11" s="199"/>
      <c r="L11" s="199"/>
      <c r="M11" s="199"/>
      <c r="N11" s="199"/>
      <c r="O11" s="199"/>
    </row>
    <row r="12" spans="1:15">
      <c r="A12" s="232"/>
      <c r="B12" s="321" t="s">
        <v>966</v>
      </c>
      <c r="C12" s="322"/>
      <c r="D12" s="322"/>
      <c r="E12" s="322"/>
      <c r="F12" s="322"/>
      <c r="G12" s="323"/>
      <c r="H12" s="233"/>
      <c r="I12" s="199"/>
      <c r="J12" s="199"/>
      <c r="K12" s="199"/>
      <c r="L12" s="199"/>
      <c r="M12" s="199"/>
      <c r="N12" s="199"/>
      <c r="O12" s="199"/>
    </row>
    <row r="13" spans="1:15" ht="12.75" customHeight="1">
      <c r="A13" s="234">
        <v>3</v>
      </c>
      <c r="B13" s="149" t="s">
        <v>967</v>
      </c>
      <c r="C13" s="165" t="s">
        <v>968</v>
      </c>
      <c r="D13" s="176" t="s">
        <v>963</v>
      </c>
      <c r="E13" s="235">
        <v>1</v>
      </c>
      <c r="F13" s="236"/>
      <c r="G13" s="237">
        <f>E13*F13</f>
        <v>0</v>
      </c>
      <c r="H13" s="238" t="s">
        <v>954</v>
      </c>
      <c r="I13" s="199"/>
      <c r="J13" s="199"/>
      <c r="K13" s="199"/>
      <c r="L13" s="199"/>
      <c r="M13" s="199"/>
      <c r="N13" s="199"/>
      <c r="O13" s="199"/>
    </row>
    <row r="14" spans="1:15" ht="36" customHeight="1">
      <c r="A14" s="232"/>
      <c r="B14" s="240"/>
      <c r="C14" s="324" t="s">
        <v>969</v>
      </c>
      <c r="D14" s="332"/>
      <c r="E14" s="333"/>
      <c r="F14" s="334"/>
      <c r="G14" s="335"/>
      <c r="H14" s="233"/>
      <c r="I14" s="199"/>
      <c r="J14" s="199"/>
      <c r="K14" s="199"/>
      <c r="L14" s="199"/>
      <c r="M14" s="199"/>
      <c r="N14" s="199"/>
      <c r="O14" s="199"/>
    </row>
    <row r="15" spans="1:15" ht="12.75" customHeight="1">
      <c r="A15" s="232"/>
      <c r="B15" s="321" t="s">
        <v>966</v>
      </c>
      <c r="C15" s="327"/>
      <c r="D15" s="328"/>
      <c r="E15" s="329"/>
      <c r="F15" s="330"/>
      <c r="G15" s="331"/>
      <c r="H15" s="233"/>
      <c r="I15" s="199"/>
      <c r="J15" s="199"/>
      <c r="K15" s="199"/>
      <c r="L15" s="199"/>
      <c r="M15" s="199"/>
      <c r="N15" s="199"/>
      <c r="O15" s="199"/>
    </row>
    <row r="16" spans="1:15" ht="12.75" customHeight="1">
      <c r="A16" s="234">
        <v>4</v>
      </c>
      <c r="B16" s="149" t="s">
        <v>970</v>
      </c>
      <c r="C16" s="165" t="s">
        <v>971</v>
      </c>
      <c r="D16" s="176" t="s">
        <v>963</v>
      </c>
      <c r="E16" s="235">
        <v>1</v>
      </c>
      <c r="F16" s="236"/>
      <c r="G16" s="237">
        <f>E16*F16</f>
        <v>0</v>
      </c>
      <c r="H16" s="238" t="s">
        <v>954</v>
      </c>
      <c r="I16" s="199"/>
      <c r="J16" s="199"/>
      <c r="K16" s="199"/>
      <c r="L16" s="199"/>
      <c r="M16" s="199"/>
      <c r="N16" s="199"/>
      <c r="O16" s="199"/>
    </row>
    <row r="17" spans="1:15" ht="36" customHeight="1">
      <c r="A17" s="232"/>
      <c r="B17" s="240"/>
      <c r="C17" s="324" t="s">
        <v>972</v>
      </c>
      <c r="D17" s="332"/>
      <c r="E17" s="333"/>
      <c r="F17" s="334"/>
      <c r="G17" s="335"/>
      <c r="H17" s="233"/>
      <c r="I17" s="199"/>
      <c r="J17" s="199"/>
      <c r="K17" s="199"/>
      <c r="L17" s="199"/>
      <c r="M17" s="199"/>
      <c r="N17" s="199"/>
      <c r="O17" s="199"/>
    </row>
    <row r="18" spans="1:15" ht="12.75" customHeight="1">
      <c r="A18" s="232"/>
      <c r="B18" s="321" t="s">
        <v>966</v>
      </c>
      <c r="C18" s="327"/>
      <c r="D18" s="328"/>
      <c r="E18" s="329"/>
      <c r="F18" s="330"/>
      <c r="G18" s="331"/>
      <c r="H18" s="233"/>
      <c r="I18" s="199"/>
      <c r="J18" s="199"/>
      <c r="K18" s="199"/>
      <c r="L18" s="199"/>
      <c r="M18" s="199"/>
      <c r="N18" s="199"/>
      <c r="O18" s="199"/>
    </row>
    <row r="19" spans="1:15" ht="12.75" customHeight="1">
      <c r="A19" s="234">
        <v>5</v>
      </c>
      <c r="B19" s="149" t="s">
        <v>973</v>
      </c>
      <c r="C19" s="165" t="s">
        <v>974</v>
      </c>
      <c r="D19" s="176" t="s">
        <v>963</v>
      </c>
      <c r="E19" s="235">
        <v>1</v>
      </c>
      <c r="F19" s="236"/>
      <c r="G19" s="237">
        <f>E19*F19</f>
        <v>0</v>
      </c>
      <c r="H19" s="238" t="s">
        <v>954</v>
      </c>
      <c r="I19" s="199"/>
      <c r="J19" s="199"/>
      <c r="K19" s="199"/>
      <c r="L19" s="199"/>
      <c r="M19" s="199"/>
      <c r="N19" s="199"/>
      <c r="O19" s="199"/>
    </row>
    <row r="20" spans="1:15" ht="25.5" customHeight="1">
      <c r="A20" s="232"/>
      <c r="B20" s="240"/>
      <c r="C20" s="324" t="s">
        <v>975</v>
      </c>
      <c r="D20" s="332"/>
      <c r="E20" s="333"/>
      <c r="F20" s="334"/>
      <c r="G20" s="335"/>
      <c r="H20" s="233"/>
      <c r="I20" s="199"/>
      <c r="J20" s="199"/>
      <c r="K20" s="199"/>
      <c r="L20" s="199"/>
      <c r="M20" s="199"/>
      <c r="N20" s="199"/>
      <c r="O20" s="199"/>
    </row>
    <row r="21" spans="1:15" ht="12.75" customHeight="1">
      <c r="A21" s="232"/>
      <c r="B21" s="321" t="s">
        <v>976</v>
      </c>
      <c r="C21" s="327"/>
      <c r="D21" s="328"/>
      <c r="E21" s="329"/>
      <c r="F21" s="330"/>
      <c r="G21" s="331"/>
      <c r="H21" s="233"/>
      <c r="I21" s="199"/>
      <c r="J21" s="199"/>
      <c r="K21" s="199"/>
      <c r="L21" s="199"/>
      <c r="M21" s="199"/>
      <c r="N21" s="199"/>
      <c r="O21" s="199"/>
    </row>
    <row r="22" spans="1:15" ht="12.75" customHeight="1">
      <c r="A22" s="232"/>
      <c r="B22" s="321" t="s">
        <v>977</v>
      </c>
      <c r="C22" s="327"/>
      <c r="D22" s="328"/>
      <c r="E22" s="329"/>
      <c r="F22" s="330"/>
      <c r="G22" s="331"/>
      <c r="H22" s="233"/>
      <c r="I22" s="199"/>
      <c r="J22" s="199"/>
      <c r="K22" s="199"/>
      <c r="L22" s="199"/>
      <c r="M22" s="199"/>
      <c r="N22" s="199"/>
      <c r="O22" s="199"/>
    </row>
    <row r="23" spans="1:15" ht="12.75" customHeight="1">
      <c r="A23" s="234">
        <v>6</v>
      </c>
      <c r="B23" s="149" t="s">
        <v>978</v>
      </c>
      <c r="C23" s="165" t="s">
        <v>979</v>
      </c>
      <c r="D23" s="176" t="s">
        <v>963</v>
      </c>
      <c r="E23" s="235">
        <v>1</v>
      </c>
      <c r="F23" s="236"/>
      <c r="G23" s="237">
        <f>E23*F23</f>
        <v>0</v>
      </c>
      <c r="H23" s="238" t="s">
        <v>954</v>
      </c>
      <c r="I23" s="199"/>
      <c r="J23" s="199"/>
      <c r="K23" s="199"/>
      <c r="L23" s="199"/>
      <c r="M23" s="199"/>
      <c r="N23" s="199"/>
      <c r="O23" s="199"/>
    </row>
    <row r="24" spans="1:15" ht="36" customHeight="1">
      <c r="A24" s="232"/>
      <c r="B24" s="240"/>
      <c r="C24" s="324" t="s">
        <v>977</v>
      </c>
      <c r="D24" s="332"/>
      <c r="E24" s="333"/>
      <c r="F24" s="334"/>
      <c r="G24" s="335"/>
      <c r="H24" s="233"/>
      <c r="I24" s="199"/>
      <c r="J24" s="199"/>
      <c r="K24" s="199"/>
      <c r="L24" s="199"/>
      <c r="M24" s="199"/>
      <c r="N24" s="199"/>
      <c r="O24" s="199"/>
    </row>
    <row r="25" spans="1:15" ht="12.75" customHeight="1">
      <c r="A25" s="224" t="s">
        <v>120</v>
      </c>
      <c r="B25" s="225" t="s">
        <v>105</v>
      </c>
      <c r="C25" s="226" t="s">
        <v>27</v>
      </c>
      <c r="D25" s="227"/>
      <c r="E25" s="228"/>
      <c r="F25" s="229"/>
      <c r="G25" s="230">
        <f>G28+G32+G36+G40+G43+SUM(G45:G59)</f>
        <v>0</v>
      </c>
      <c r="H25" s="231"/>
      <c r="I25" s="199"/>
      <c r="J25" s="199"/>
      <c r="K25" s="199"/>
      <c r="L25" s="199"/>
      <c r="M25" s="199"/>
      <c r="N25" s="199"/>
      <c r="O25" s="199"/>
    </row>
    <row r="26" spans="1:15">
      <c r="A26" s="232"/>
      <c r="B26" s="336" t="s">
        <v>980</v>
      </c>
      <c r="C26" s="337"/>
      <c r="D26" s="337"/>
      <c r="E26" s="337"/>
      <c r="F26" s="337"/>
      <c r="G26" s="338"/>
      <c r="H26" s="233"/>
      <c r="I26" s="199"/>
      <c r="J26" s="199"/>
      <c r="K26" s="199"/>
      <c r="L26" s="199"/>
      <c r="M26" s="199"/>
      <c r="N26" s="199"/>
      <c r="O26" s="199"/>
    </row>
    <row r="27" spans="1:15" ht="12.75" customHeight="1">
      <c r="A27" s="232"/>
      <c r="B27" s="321" t="s">
        <v>981</v>
      </c>
      <c r="C27" s="322"/>
      <c r="D27" s="322"/>
      <c r="E27" s="322"/>
      <c r="F27" s="322"/>
      <c r="G27" s="323"/>
      <c r="H27" s="233"/>
      <c r="I27" s="199"/>
      <c r="J27" s="199"/>
      <c r="K27" s="199"/>
      <c r="L27" s="199"/>
      <c r="M27" s="199"/>
      <c r="N27" s="199"/>
      <c r="O27" s="199"/>
    </row>
    <row r="28" spans="1:15">
      <c r="A28" s="234">
        <v>7</v>
      </c>
      <c r="B28" s="149" t="s">
        <v>982</v>
      </c>
      <c r="C28" s="165" t="s">
        <v>983</v>
      </c>
      <c r="D28" s="176" t="s">
        <v>963</v>
      </c>
      <c r="E28" s="235">
        <v>1</v>
      </c>
      <c r="F28" s="236"/>
      <c r="G28" s="237">
        <f>E28*F28</f>
        <v>0</v>
      </c>
      <c r="H28" s="238" t="s">
        <v>954</v>
      </c>
      <c r="I28" s="199"/>
      <c r="J28" s="199"/>
      <c r="K28" s="199"/>
      <c r="L28" s="199"/>
      <c r="M28" s="199"/>
      <c r="N28" s="199"/>
      <c r="O28" s="199"/>
    </row>
    <row r="29" spans="1:15" ht="16.5" customHeight="1">
      <c r="A29" s="232"/>
      <c r="B29" s="240"/>
      <c r="C29" s="324" t="s">
        <v>984</v>
      </c>
      <c r="D29" s="325"/>
      <c r="E29" s="325"/>
      <c r="F29" s="325"/>
      <c r="G29" s="326"/>
      <c r="H29" s="233"/>
      <c r="I29" s="199"/>
      <c r="J29" s="199"/>
      <c r="K29" s="199"/>
      <c r="L29" s="199"/>
      <c r="M29" s="199"/>
      <c r="N29" s="199"/>
      <c r="O29" s="199"/>
    </row>
    <row r="30" spans="1:15">
      <c r="A30" s="232"/>
      <c r="B30" s="321" t="s">
        <v>980</v>
      </c>
      <c r="C30" s="322"/>
      <c r="D30" s="322"/>
      <c r="E30" s="322"/>
      <c r="F30" s="322"/>
      <c r="G30" s="323"/>
      <c r="H30" s="233"/>
    </row>
    <row r="31" spans="1:15">
      <c r="A31" s="232"/>
      <c r="B31" s="321" t="s">
        <v>981</v>
      </c>
      <c r="C31" s="322"/>
      <c r="D31" s="322"/>
      <c r="E31" s="322"/>
      <c r="F31" s="322"/>
      <c r="G31" s="323"/>
      <c r="H31" s="233"/>
      <c r="I31" s="199"/>
      <c r="J31" s="199"/>
      <c r="K31" s="199"/>
      <c r="L31" s="199"/>
      <c r="M31" s="199"/>
      <c r="N31" s="199"/>
      <c r="O31" s="199"/>
    </row>
    <row r="32" spans="1:15" ht="12.75" customHeight="1">
      <c r="A32" s="234">
        <v>8</v>
      </c>
      <c r="B32" s="149" t="s">
        <v>985</v>
      </c>
      <c r="C32" s="165" t="s">
        <v>986</v>
      </c>
      <c r="D32" s="176" t="s">
        <v>963</v>
      </c>
      <c r="E32" s="235">
        <v>1</v>
      </c>
      <c r="F32" s="236"/>
      <c r="G32" s="237">
        <f>E32*F32</f>
        <v>0</v>
      </c>
      <c r="H32" s="238" t="s">
        <v>954</v>
      </c>
      <c r="I32" s="199"/>
      <c r="J32" s="199"/>
      <c r="K32" s="199"/>
      <c r="L32" s="199"/>
      <c r="M32" s="199"/>
      <c r="N32" s="199"/>
      <c r="O32" s="199"/>
    </row>
    <row r="33" spans="1:15" ht="23.25" customHeight="1">
      <c r="A33" s="232"/>
      <c r="B33" s="240"/>
      <c r="C33" s="324" t="s">
        <v>987</v>
      </c>
      <c r="D33" s="325"/>
      <c r="E33" s="325"/>
      <c r="F33" s="325"/>
      <c r="G33" s="326"/>
      <c r="H33" s="233"/>
      <c r="I33" s="199"/>
      <c r="J33" s="199"/>
      <c r="K33" s="199"/>
      <c r="L33" s="199"/>
      <c r="M33" s="199"/>
      <c r="N33" s="199"/>
      <c r="O33" s="199"/>
    </row>
    <row r="34" spans="1:15">
      <c r="A34" s="232"/>
      <c r="B34" s="321" t="s">
        <v>980</v>
      </c>
      <c r="C34" s="322"/>
      <c r="D34" s="322"/>
      <c r="E34" s="322"/>
      <c r="F34" s="322"/>
      <c r="G34" s="323"/>
      <c r="H34" s="233"/>
      <c r="I34" s="199"/>
      <c r="J34" s="199"/>
      <c r="K34" s="199"/>
      <c r="L34" s="199"/>
      <c r="M34" s="199"/>
      <c r="N34" s="199"/>
      <c r="O34" s="199"/>
    </row>
    <row r="35" spans="1:15">
      <c r="A35" s="232"/>
      <c r="B35" s="321" t="s">
        <v>981</v>
      </c>
      <c r="C35" s="322"/>
      <c r="D35" s="322"/>
      <c r="E35" s="322"/>
      <c r="F35" s="322"/>
      <c r="G35" s="323"/>
      <c r="H35" s="233"/>
      <c r="I35" s="199"/>
      <c r="J35" s="199"/>
      <c r="K35" s="199"/>
      <c r="L35" s="199"/>
      <c r="M35" s="199"/>
      <c r="N35" s="199"/>
      <c r="O35" s="199"/>
    </row>
    <row r="36" spans="1:15" ht="12.75" customHeight="1">
      <c r="A36" s="234">
        <v>9</v>
      </c>
      <c r="B36" s="149" t="s">
        <v>988</v>
      </c>
      <c r="C36" s="165" t="s">
        <v>989</v>
      </c>
      <c r="D36" s="176" t="s">
        <v>963</v>
      </c>
      <c r="E36" s="235">
        <v>1</v>
      </c>
      <c r="F36" s="236"/>
      <c r="G36" s="237">
        <f>E36*F36</f>
        <v>0</v>
      </c>
      <c r="H36" s="238" t="s">
        <v>954</v>
      </c>
      <c r="I36" s="199"/>
      <c r="J36" s="199"/>
      <c r="K36" s="199"/>
      <c r="L36" s="199"/>
      <c r="M36" s="199"/>
      <c r="N36" s="199"/>
      <c r="O36" s="199"/>
    </row>
    <row r="37" spans="1:15" ht="35.25" customHeight="1">
      <c r="A37" s="232"/>
      <c r="B37" s="240"/>
      <c r="C37" s="324" t="s">
        <v>990</v>
      </c>
      <c r="D37" s="325"/>
      <c r="E37" s="325"/>
      <c r="F37" s="325"/>
      <c r="G37" s="326"/>
      <c r="H37" s="233"/>
      <c r="I37" s="199"/>
      <c r="J37" s="199"/>
      <c r="K37" s="199"/>
      <c r="L37" s="199"/>
      <c r="M37" s="199"/>
      <c r="N37" s="199"/>
      <c r="O37" s="199"/>
    </row>
    <row r="38" spans="1:15" ht="12.75" customHeight="1">
      <c r="A38" s="232"/>
      <c r="B38" s="321" t="s">
        <v>980</v>
      </c>
      <c r="C38" s="322"/>
      <c r="D38" s="322"/>
      <c r="E38" s="322"/>
      <c r="F38" s="322"/>
      <c r="G38" s="323"/>
      <c r="H38" s="233"/>
      <c r="I38" s="199"/>
      <c r="J38" s="199"/>
      <c r="K38" s="199"/>
      <c r="L38" s="199"/>
      <c r="M38" s="199"/>
      <c r="N38" s="199"/>
      <c r="O38" s="199"/>
    </row>
    <row r="39" spans="1:15">
      <c r="A39" s="232"/>
      <c r="B39" s="321" t="s">
        <v>981</v>
      </c>
      <c r="C39" s="322"/>
      <c r="D39" s="322"/>
      <c r="E39" s="322"/>
      <c r="F39" s="322"/>
      <c r="G39" s="323"/>
      <c r="H39" s="233"/>
      <c r="I39" s="199"/>
      <c r="J39" s="199"/>
      <c r="K39" s="199"/>
      <c r="L39" s="199"/>
      <c r="M39" s="199"/>
      <c r="N39" s="199"/>
      <c r="O39" s="199"/>
    </row>
    <row r="40" spans="1:15" ht="12.75" customHeight="1">
      <c r="A40" s="232">
        <v>10</v>
      </c>
      <c r="B40" s="240" t="s">
        <v>991</v>
      </c>
      <c r="C40" s="165" t="s">
        <v>992</v>
      </c>
      <c r="D40" s="176" t="s">
        <v>963</v>
      </c>
      <c r="E40" s="235">
        <v>1</v>
      </c>
      <c r="F40" s="236"/>
      <c r="G40" s="237">
        <f>E40*F40</f>
        <v>0</v>
      </c>
      <c r="H40" s="238" t="s">
        <v>953</v>
      </c>
      <c r="I40" s="199"/>
      <c r="J40" s="199"/>
      <c r="K40" s="199"/>
      <c r="L40" s="199"/>
      <c r="M40" s="199"/>
      <c r="N40" s="199"/>
      <c r="O40" s="199"/>
    </row>
    <row r="41" spans="1:15">
      <c r="A41" s="232"/>
      <c r="B41" s="321"/>
      <c r="C41" s="322"/>
      <c r="D41" s="322"/>
      <c r="E41" s="322"/>
      <c r="F41" s="322"/>
      <c r="G41" s="323"/>
      <c r="H41" s="233"/>
      <c r="I41" s="199"/>
      <c r="J41" s="199"/>
      <c r="K41" s="199"/>
      <c r="L41" s="199"/>
      <c r="M41" s="199"/>
      <c r="N41" s="199"/>
      <c r="O41" s="199"/>
    </row>
    <row r="42" spans="1:15" ht="12.75" customHeight="1">
      <c r="A42" s="232"/>
      <c r="B42" s="321" t="s">
        <v>981</v>
      </c>
      <c r="C42" s="322"/>
      <c r="D42" s="322"/>
      <c r="E42" s="322"/>
      <c r="F42" s="322"/>
      <c r="G42" s="323"/>
      <c r="H42" s="233"/>
      <c r="I42" s="199"/>
      <c r="J42" s="199"/>
      <c r="K42" s="199"/>
      <c r="L42" s="199"/>
      <c r="M42" s="199"/>
      <c r="N42" s="199"/>
      <c r="O42" s="199"/>
    </row>
    <row r="43" spans="1:15">
      <c r="A43" s="234">
        <v>11</v>
      </c>
      <c r="B43" s="149" t="s">
        <v>993</v>
      </c>
      <c r="C43" s="165" t="s">
        <v>994</v>
      </c>
      <c r="D43" s="176" t="s">
        <v>963</v>
      </c>
      <c r="E43" s="235">
        <v>1</v>
      </c>
      <c r="F43" s="236"/>
      <c r="G43" s="237">
        <f>E43*F43</f>
        <v>0</v>
      </c>
      <c r="H43" s="238" t="s">
        <v>954</v>
      </c>
      <c r="I43" s="199"/>
      <c r="J43" s="199"/>
      <c r="K43" s="199"/>
      <c r="L43" s="199"/>
      <c r="M43" s="199"/>
      <c r="N43" s="199"/>
      <c r="O43" s="199"/>
    </row>
    <row r="44" spans="1:15" ht="33.75" customHeight="1">
      <c r="A44" s="232"/>
      <c r="B44" s="240"/>
      <c r="C44" s="324" t="s">
        <v>995</v>
      </c>
      <c r="D44" s="325"/>
      <c r="E44" s="325"/>
      <c r="F44" s="325"/>
      <c r="G44" s="326"/>
      <c r="H44" s="233"/>
      <c r="I44" s="199"/>
      <c r="J44" s="199"/>
      <c r="K44" s="199"/>
      <c r="L44" s="199"/>
      <c r="M44" s="199"/>
      <c r="N44" s="199"/>
      <c r="O44" s="199"/>
    </row>
    <row r="45" spans="1:15" ht="22.5">
      <c r="A45" s="234">
        <v>12</v>
      </c>
      <c r="B45" s="241">
        <v>42370</v>
      </c>
      <c r="C45" s="165" t="s">
        <v>996</v>
      </c>
      <c r="D45" s="176" t="s">
        <v>513</v>
      </c>
      <c r="E45" s="235">
        <v>15</v>
      </c>
      <c r="F45" s="236"/>
      <c r="G45" s="237">
        <f t="shared" ref="G45:G47" si="0">E45*F45</f>
        <v>0</v>
      </c>
      <c r="H45" s="238" t="s">
        <v>953</v>
      </c>
      <c r="I45" s="242"/>
      <c r="J45" s="242"/>
      <c r="K45" s="242"/>
      <c r="L45" s="242"/>
      <c r="M45" s="242"/>
      <c r="N45" s="199"/>
      <c r="O45" s="199"/>
    </row>
    <row r="46" spans="1:15">
      <c r="A46" s="234">
        <v>13</v>
      </c>
      <c r="B46" s="243" t="s">
        <v>997</v>
      </c>
      <c r="C46" s="165" t="s">
        <v>998</v>
      </c>
      <c r="D46" s="176" t="s">
        <v>513</v>
      </c>
      <c r="E46" s="235">
        <v>30</v>
      </c>
      <c r="F46" s="236"/>
      <c r="G46" s="237">
        <f t="shared" si="0"/>
        <v>0</v>
      </c>
      <c r="H46" s="238" t="s">
        <v>953</v>
      </c>
      <c r="I46" s="242"/>
      <c r="J46" s="242"/>
      <c r="K46" s="242"/>
      <c r="L46" s="242"/>
      <c r="M46" s="242"/>
      <c r="N46" s="199"/>
      <c r="O46" s="199"/>
    </row>
    <row r="47" spans="1:15" ht="12.75" customHeight="1">
      <c r="A47" s="234">
        <v>14</v>
      </c>
      <c r="B47" s="243" t="s">
        <v>999</v>
      </c>
      <c r="C47" s="165" t="s">
        <v>1000</v>
      </c>
      <c r="D47" s="176" t="s">
        <v>963</v>
      </c>
      <c r="E47" s="235">
        <v>1</v>
      </c>
      <c r="F47" s="236"/>
      <c r="G47" s="237">
        <f t="shared" si="0"/>
        <v>0</v>
      </c>
      <c r="H47" s="238" t="s">
        <v>953</v>
      </c>
      <c r="I47" s="242"/>
      <c r="J47" s="242"/>
      <c r="K47" s="242"/>
      <c r="L47" s="242"/>
      <c r="M47" s="242"/>
      <c r="N47" s="199"/>
      <c r="O47" s="199"/>
    </row>
    <row r="48" spans="1:15">
      <c r="A48" s="234">
        <v>15</v>
      </c>
      <c r="B48" s="243" t="s">
        <v>1001</v>
      </c>
      <c r="C48" s="165" t="s">
        <v>1002</v>
      </c>
      <c r="D48" s="176" t="s">
        <v>963</v>
      </c>
      <c r="E48" s="235">
        <v>1</v>
      </c>
      <c r="F48" s="236"/>
      <c r="G48" s="237">
        <f>E48*F48</f>
        <v>0</v>
      </c>
      <c r="H48" s="238" t="s">
        <v>953</v>
      </c>
      <c r="I48" s="242"/>
      <c r="J48" s="242"/>
      <c r="K48" s="242"/>
      <c r="L48" s="242"/>
      <c r="M48" s="242"/>
      <c r="N48" s="199"/>
      <c r="O48" s="199"/>
    </row>
    <row r="49" spans="1:15" ht="25.5" customHeight="1">
      <c r="A49" s="234">
        <v>16</v>
      </c>
      <c r="B49" s="243" t="s">
        <v>1003</v>
      </c>
      <c r="C49" s="165" t="s">
        <v>1004</v>
      </c>
      <c r="D49" s="176" t="s">
        <v>513</v>
      </c>
      <c r="E49" s="235">
        <v>60</v>
      </c>
      <c r="F49" s="236"/>
      <c r="G49" s="237">
        <f>E49*F49</f>
        <v>0</v>
      </c>
      <c r="H49" s="238" t="s">
        <v>953</v>
      </c>
      <c r="I49" s="242"/>
      <c r="J49" s="242"/>
      <c r="K49" s="242"/>
      <c r="L49" s="242"/>
      <c r="M49" s="242"/>
      <c r="N49" s="199"/>
      <c r="O49" s="199"/>
    </row>
    <row r="50" spans="1:15">
      <c r="A50" s="234">
        <v>17</v>
      </c>
      <c r="B50" s="243" t="s">
        <v>1005</v>
      </c>
      <c r="C50" s="165" t="s">
        <v>1006</v>
      </c>
      <c r="D50" s="176" t="s">
        <v>963</v>
      </c>
      <c r="E50" s="235">
        <v>1</v>
      </c>
      <c r="F50" s="236"/>
      <c r="G50" s="237">
        <f t="shared" ref="G50:G59" si="1">E50*F50</f>
        <v>0</v>
      </c>
      <c r="H50" s="238" t="s">
        <v>953</v>
      </c>
      <c r="I50" s="242"/>
      <c r="J50" s="242"/>
      <c r="K50" s="242"/>
      <c r="L50" s="242"/>
      <c r="M50" s="242"/>
      <c r="N50" s="199"/>
      <c r="O50" s="199"/>
    </row>
    <row r="51" spans="1:15" ht="22.5">
      <c r="A51" s="234">
        <v>18</v>
      </c>
      <c r="B51" s="243" t="s">
        <v>1007</v>
      </c>
      <c r="C51" s="165" t="s">
        <v>1008</v>
      </c>
      <c r="D51" s="176" t="s">
        <v>963</v>
      </c>
      <c r="E51" s="235">
        <v>1</v>
      </c>
      <c r="F51" s="236"/>
      <c r="G51" s="237">
        <f t="shared" si="1"/>
        <v>0</v>
      </c>
      <c r="H51" s="238" t="s">
        <v>953</v>
      </c>
      <c r="I51" s="242"/>
      <c r="J51" s="242"/>
      <c r="K51" s="242"/>
      <c r="L51" s="242"/>
      <c r="M51" s="242"/>
      <c r="N51" s="199"/>
      <c r="O51" s="199"/>
    </row>
    <row r="52" spans="1:15" ht="22.5">
      <c r="A52" s="234">
        <v>19</v>
      </c>
      <c r="B52" s="243" t="s">
        <v>1009</v>
      </c>
      <c r="C52" s="165" t="s">
        <v>1010</v>
      </c>
      <c r="D52" s="176" t="s">
        <v>963</v>
      </c>
      <c r="E52" s="235">
        <v>1</v>
      </c>
      <c r="F52" s="236"/>
      <c r="G52" s="237">
        <f t="shared" si="1"/>
        <v>0</v>
      </c>
      <c r="H52" s="238" t="s">
        <v>953</v>
      </c>
      <c r="I52" s="199"/>
      <c r="J52" s="199"/>
      <c r="K52" s="199"/>
      <c r="L52" s="199"/>
      <c r="M52" s="199"/>
      <c r="N52" s="199"/>
      <c r="O52" s="199"/>
    </row>
    <row r="53" spans="1:15" ht="22.5">
      <c r="A53" s="234">
        <v>20</v>
      </c>
      <c r="B53" s="243" t="s">
        <v>1011</v>
      </c>
      <c r="C53" s="165" t="s">
        <v>1012</v>
      </c>
      <c r="D53" s="176" t="s">
        <v>963</v>
      </c>
      <c r="E53" s="235">
        <v>1</v>
      </c>
      <c r="F53" s="236"/>
      <c r="G53" s="237">
        <f t="shared" si="1"/>
        <v>0</v>
      </c>
      <c r="H53" s="238" t="s">
        <v>953</v>
      </c>
      <c r="I53" s="199"/>
      <c r="J53" s="199"/>
      <c r="K53" s="199"/>
      <c r="L53" s="199"/>
      <c r="M53" s="199"/>
      <c r="N53" s="199"/>
      <c r="O53" s="199"/>
    </row>
    <row r="54" spans="1:15" ht="33.75">
      <c r="A54" s="234">
        <v>21</v>
      </c>
      <c r="B54" s="243" t="s">
        <v>1013</v>
      </c>
      <c r="C54" s="165" t="s">
        <v>1014</v>
      </c>
      <c r="D54" s="176" t="s">
        <v>963</v>
      </c>
      <c r="E54" s="235">
        <v>1</v>
      </c>
      <c r="F54" s="236"/>
      <c r="G54" s="237">
        <f t="shared" si="1"/>
        <v>0</v>
      </c>
      <c r="H54" s="238" t="s">
        <v>953</v>
      </c>
      <c r="I54" s="199"/>
      <c r="J54" s="199"/>
      <c r="K54" s="199"/>
      <c r="L54" s="199"/>
      <c r="M54" s="199"/>
      <c r="N54" s="199"/>
      <c r="O54" s="199"/>
    </row>
    <row r="55" spans="1:15">
      <c r="A55" s="234">
        <v>22</v>
      </c>
      <c r="B55" s="243" t="s">
        <v>1015</v>
      </c>
      <c r="C55" s="165" t="s">
        <v>1016</v>
      </c>
      <c r="D55" s="176" t="s">
        <v>963</v>
      </c>
      <c r="E55" s="235">
        <v>1</v>
      </c>
      <c r="F55" s="236"/>
      <c r="G55" s="237">
        <f t="shared" si="1"/>
        <v>0</v>
      </c>
      <c r="H55" s="238" t="s">
        <v>953</v>
      </c>
      <c r="I55" s="199"/>
      <c r="J55" s="199"/>
      <c r="K55" s="199"/>
      <c r="L55" s="199"/>
      <c r="M55" s="199"/>
      <c r="N55" s="199"/>
      <c r="O55" s="199"/>
    </row>
    <row r="56" spans="1:15" ht="33.75">
      <c r="A56" s="234">
        <v>23</v>
      </c>
      <c r="B56" s="243" t="s">
        <v>1017</v>
      </c>
      <c r="C56" s="165" t="s">
        <v>1018</v>
      </c>
      <c r="D56" s="176" t="s">
        <v>963</v>
      </c>
      <c r="E56" s="235">
        <v>1</v>
      </c>
      <c r="F56" s="236"/>
      <c r="G56" s="237">
        <f t="shared" si="1"/>
        <v>0</v>
      </c>
      <c r="H56" s="238" t="s">
        <v>953</v>
      </c>
      <c r="I56" s="199"/>
      <c r="J56" s="199"/>
      <c r="K56" s="199"/>
      <c r="L56" s="199"/>
      <c r="M56" s="199"/>
      <c r="N56" s="199"/>
      <c r="O56" s="199"/>
    </row>
    <row r="57" spans="1:15">
      <c r="A57" s="234">
        <v>24</v>
      </c>
      <c r="B57" s="243" t="s">
        <v>1019</v>
      </c>
      <c r="C57" s="165" t="s">
        <v>1020</v>
      </c>
      <c r="D57" s="176" t="s">
        <v>963</v>
      </c>
      <c r="E57" s="235">
        <v>1</v>
      </c>
      <c r="F57" s="236"/>
      <c r="G57" s="237">
        <f t="shared" si="1"/>
        <v>0</v>
      </c>
      <c r="H57" s="238" t="s">
        <v>953</v>
      </c>
      <c r="I57" s="199"/>
      <c r="J57" s="199"/>
      <c r="K57" s="199"/>
      <c r="L57" s="199"/>
      <c r="M57" s="199"/>
      <c r="N57" s="199"/>
      <c r="O57" s="199"/>
    </row>
    <row r="58" spans="1:15">
      <c r="A58" s="234">
        <v>25</v>
      </c>
      <c r="B58" s="243" t="s">
        <v>1021</v>
      </c>
      <c r="C58" s="165" t="s">
        <v>1022</v>
      </c>
      <c r="D58" s="176" t="s">
        <v>963</v>
      </c>
      <c r="E58" s="235">
        <v>1</v>
      </c>
      <c r="F58" s="236"/>
      <c r="G58" s="237">
        <f t="shared" si="1"/>
        <v>0</v>
      </c>
      <c r="H58" s="238" t="s">
        <v>953</v>
      </c>
      <c r="I58" s="199"/>
      <c r="J58" s="199"/>
      <c r="K58" s="199"/>
      <c r="L58" s="199"/>
      <c r="M58" s="199"/>
      <c r="N58" s="199"/>
      <c r="O58" s="199"/>
    </row>
    <row r="59" spans="1:15" ht="34.5" thickBot="1">
      <c r="A59" s="244">
        <v>26</v>
      </c>
      <c r="B59" s="245" t="s">
        <v>1023</v>
      </c>
      <c r="C59" s="246" t="s">
        <v>1024</v>
      </c>
      <c r="D59" s="247" t="s">
        <v>513</v>
      </c>
      <c r="E59" s="248">
        <v>80</v>
      </c>
      <c r="F59" s="249"/>
      <c r="G59" s="250">
        <f t="shared" si="1"/>
        <v>0</v>
      </c>
      <c r="H59" s="251" t="s">
        <v>953</v>
      </c>
      <c r="I59" s="199"/>
      <c r="J59" s="199"/>
      <c r="K59" s="199"/>
      <c r="L59" s="199"/>
      <c r="M59" s="199"/>
      <c r="N59" s="199"/>
      <c r="O59" s="199"/>
    </row>
    <row r="60" spans="1:15" ht="13.5" thickBot="1">
      <c r="A60" s="252"/>
      <c r="B60" s="253"/>
      <c r="C60" s="254"/>
      <c r="D60" s="255"/>
      <c r="E60" s="256"/>
      <c r="F60" s="257"/>
      <c r="G60" s="257"/>
      <c r="H60" s="258"/>
    </row>
    <row r="61" spans="1:15" ht="15.75" thickBot="1">
      <c r="A61" s="259"/>
      <c r="B61" s="260" t="s">
        <v>1025</v>
      </c>
      <c r="C61" s="261" t="s">
        <v>955</v>
      </c>
      <c r="D61" s="262"/>
      <c r="E61" s="263"/>
      <c r="F61" s="263"/>
      <c r="G61" s="264">
        <f>G25+G8</f>
        <v>0</v>
      </c>
    </row>
    <row r="62" spans="1:15">
      <c r="D62" s="204"/>
    </row>
    <row r="63" spans="1:15">
      <c r="D63" s="204"/>
    </row>
    <row r="64" spans="1:15">
      <c r="D64" s="204"/>
    </row>
    <row r="65" spans="4:4">
      <c r="D65" s="204"/>
    </row>
    <row r="66" spans="4:4">
      <c r="D66" s="204"/>
    </row>
    <row r="67" spans="4:4">
      <c r="D67" s="204"/>
    </row>
    <row r="68" spans="4:4">
      <c r="D68" s="204"/>
    </row>
    <row r="69" spans="4:4">
      <c r="D69" s="204"/>
    </row>
    <row r="70" spans="4:4">
      <c r="D70" s="204"/>
    </row>
    <row r="71" spans="4:4">
      <c r="D71" s="204"/>
    </row>
    <row r="72" spans="4:4">
      <c r="D72" s="204"/>
    </row>
    <row r="73" spans="4:4">
      <c r="D73" s="204"/>
    </row>
    <row r="74" spans="4:4">
      <c r="D74" s="204"/>
    </row>
    <row r="75" spans="4:4">
      <c r="D75" s="204"/>
    </row>
    <row r="76" spans="4:4">
      <c r="D76" s="204"/>
    </row>
    <row r="77" spans="4:4">
      <c r="D77" s="204"/>
    </row>
    <row r="78" spans="4:4">
      <c r="D78" s="204"/>
    </row>
    <row r="79" spans="4:4">
      <c r="D79" s="204"/>
    </row>
    <row r="80" spans="4:4">
      <c r="D80" s="204"/>
    </row>
    <row r="81" spans="4:4">
      <c r="D81" s="204"/>
    </row>
    <row r="82" spans="4:4">
      <c r="D82" s="204"/>
    </row>
    <row r="83" spans="4:4">
      <c r="D83" s="204"/>
    </row>
    <row r="84" spans="4:4">
      <c r="D84" s="204"/>
    </row>
    <row r="85" spans="4:4">
      <c r="D85" s="204"/>
    </row>
    <row r="86" spans="4:4">
      <c r="D86" s="204"/>
    </row>
    <row r="87" spans="4:4">
      <c r="D87" s="204"/>
    </row>
    <row r="88" spans="4:4">
      <c r="D88" s="204"/>
    </row>
    <row r="89" spans="4:4">
      <c r="D89" s="204"/>
    </row>
    <row r="90" spans="4:4">
      <c r="D90" s="204"/>
    </row>
    <row r="91" spans="4:4">
      <c r="D91" s="204"/>
    </row>
    <row r="92" spans="4:4">
      <c r="D92" s="204"/>
    </row>
    <row r="93" spans="4:4">
      <c r="D93" s="204"/>
    </row>
    <row r="94" spans="4:4">
      <c r="D94" s="204"/>
    </row>
    <row r="95" spans="4:4">
      <c r="D95" s="204"/>
    </row>
    <row r="96" spans="4:4">
      <c r="D96" s="204"/>
    </row>
    <row r="97" spans="4:4">
      <c r="D97" s="204"/>
    </row>
    <row r="98" spans="4:4">
      <c r="D98" s="204"/>
    </row>
    <row r="99" spans="4:4">
      <c r="D99" s="204"/>
    </row>
    <row r="100" spans="4:4">
      <c r="D100" s="204"/>
    </row>
    <row r="101" spans="4:4">
      <c r="D101" s="204"/>
    </row>
    <row r="102" spans="4:4">
      <c r="D102" s="204"/>
    </row>
    <row r="103" spans="4:4">
      <c r="D103" s="204"/>
    </row>
    <row r="104" spans="4:4">
      <c r="D104" s="204"/>
    </row>
    <row r="105" spans="4:4">
      <c r="D105" s="204"/>
    </row>
    <row r="106" spans="4:4">
      <c r="D106" s="204"/>
    </row>
    <row r="107" spans="4:4">
      <c r="D107" s="204"/>
    </row>
    <row r="108" spans="4:4">
      <c r="D108" s="204"/>
    </row>
    <row r="109" spans="4:4">
      <c r="D109" s="204"/>
    </row>
    <row r="110" spans="4:4">
      <c r="D110" s="204"/>
    </row>
    <row r="111" spans="4:4">
      <c r="D111" s="204"/>
    </row>
    <row r="112" spans="4:4">
      <c r="D112" s="204"/>
    </row>
    <row r="113" spans="4:4">
      <c r="D113" s="204"/>
    </row>
    <row r="114" spans="4:4">
      <c r="D114" s="204"/>
    </row>
    <row r="115" spans="4:4">
      <c r="D115" s="204"/>
    </row>
    <row r="116" spans="4:4">
      <c r="D116" s="204"/>
    </row>
    <row r="117" spans="4:4">
      <c r="D117" s="204"/>
    </row>
    <row r="118" spans="4:4">
      <c r="D118" s="204"/>
    </row>
    <row r="119" spans="4:4">
      <c r="D119" s="204"/>
    </row>
    <row r="120" spans="4:4">
      <c r="D120" s="204"/>
    </row>
    <row r="121" spans="4:4">
      <c r="D121" s="204"/>
    </row>
    <row r="122" spans="4:4">
      <c r="D122" s="204"/>
    </row>
    <row r="123" spans="4:4">
      <c r="D123" s="204"/>
    </row>
    <row r="124" spans="4:4">
      <c r="D124" s="204"/>
    </row>
    <row r="125" spans="4:4">
      <c r="D125" s="204"/>
    </row>
    <row r="126" spans="4:4">
      <c r="D126" s="204"/>
    </row>
    <row r="127" spans="4:4">
      <c r="D127" s="204"/>
    </row>
    <row r="128" spans="4:4">
      <c r="D128" s="204"/>
    </row>
    <row r="129" spans="4:4">
      <c r="D129" s="204"/>
    </row>
    <row r="130" spans="4:4">
      <c r="D130" s="204"/>
    </row>
    <row r="131" spans="4:4">
      <c r="D131" s="204"/>
    </row>
    <row r="132" spans="4:4">
      <c r="D132" s="204"/>
    </row>
    <row r="133" spans="4:4">
      <c r="D133" s="204"/>
    </row>
    <row r="134" spans="4:4">
      <c r="D134" s="204"/>
    </row>
    <row r="135" spans="4:4">
      <c r="D135" s="204"/>
    </row>
    <row r="136" spans="4:4">
      <c r="D136" s="204"/>
    </row>
    <row r="137" spans="4:4">
      <c r="D137" s="204"/>
    </row>
    <row r="138" spans="4:4">
      <c r="D138" s="204"/>
    </row>
    <row r="139" spans="4:4">
      <c r="D139" s="204"/>
    </row>
    <row r="140" spans="4:4">
      <c r="D140" s="204"/>
    </row>
    <row r="141" spans="4:4">
      <c r="D141" s="204"/>
    </row>
    <row r="142" spans="4:4">
      <c r="D142" s="204"/>
    </row>
    <row r="143" spans="4:4">
      <c r="D143" s="204"/>
    </row>
    <row r="144" spans="4:4">
      <c r="D144" s="204"/>
    </row>
    <row r="145" spans="4:4">
      <c r="D145" s="204"/>
    </row>
    <row r="146" spans="4:4">
      <c r="D146" s="204"/>
    </row>
    <row r="147" spans="4:4">
      <c r="D147" s="204"/>
    </row>
    <row r="148" spans="4:4">
      <c r="D148" s="204"/>
    </row>
    <row r="149" spans="4:4">
      <c r="D149" s="204"/>
    </row>
    <row r="150" spans="4:4">
      <c r="D150" s="204"/>
    </row>
    <row r="151" spans="4:4">
      <c r="D151" s="204"/>
    </row>
    <row r="152" spans="4:4">
      <c r="D152" s="204"/>
    </row>
    <row r="153" spans="4:4">
      <c r="D153" s="204"/>
    </row>
    <row r="154" spans="4:4">
      <c r="D154" s="204"/>
    </row>
    <row r="155" spans="4:4">
      <c r="D155" s="204"/>
    </row>
    <row r="156" spans="4:4">
      <c r="D156" s="204"/>
    </row>
    <row r="157" spans="4:4">
      <c r="D157" s="204"/>
    </row>
    <row r="158" spans="4:4">
      <c r="D158" s="204"/>
    </row>
    <row r="159" spans="4:4">
      <c r="D159" s="204"/>
    </row>
    <row r="160" spans="4:4">
      <c r="D160" s="204"/>
    </row>
    <row r="161" spans="4:4">
      <c r="D161" s="204"/>
    </row>
    <row r="162" spans="4:4">
      <c r="D162" s="204"/>
    </row>
    <row r="163" spans="4:4">
      <c r="D163" s="204"/>
    </row>
    <row r="164" spans="4:4">
      <c r="D164" s="204"/>
    </row>
    <row r="165" spans="4:4">
      <c r="D165" s="204"/>
    </row>
    <row r="166" spans="4:4">
      <c r="D166" s="204"/>
    </row>
    <row r="167" spans="4:4">
      <c r="D167" s="204"/>
    </row>
    <row r="168" spans="4:4">
      <c r="D168" s="204"/>
    </row>
    <row r="169" spans="4:4">
      <c r="D169" s="204"/>
    </row>
    <row r="170" spans="4:4">
      <c r="D170" s="204"/>
    </row>
    <row r="171" spans="4:4">
      <c r="D171" s="204"/>
    </row>
    <row r="172" spans="4:4">
      <c r="D172" s="204"/>
    </row>
    <row r="173" spans="4:4">
      <c r="D173" s="204"/>
    </row>
    <row r="174" spans="4:4">
      <c r="D174" s="204"/>
    </row>
    <row r="175" spans="4:4">
      <c r="D175" s="204"/>
    </row>
    <row r="176" spans="4:4">
      <c r="D176" s="204"/>
    </row>
    <row r="177" spans="4:4">
      <c r="D177" s="204"/>
    </row>
    <row r="178" spans="4:4">
      <c r="D178" s="204"/>
    </row>
    <row r="179" spans="4:4">
      <c r="D179" s="204"/>
    </row>
    <row r="180" spans="4:4">
      <c r="D180" s="204"/>
    </row>
    <row r="181" spans="4:4">
      <c r="D181" s="204"/>
    </row>
    <row r="182" spans="4:4">
      <c r="D182" s="204"/>
    </row>
    <row r="183" spans="4:4">
      <c r="D183" s="204"/>
    </row>
    <row r="184" spans="4:4">
      <c r="D184" s="204"/>
    </row>
    <row r="185" spans="4:4">
      <c r="D185" s="204"/>
    </row>
    <row r="186" spans="4:4">
      <c r="D186" s="204"/>
    </row>
    <row r="187" spans="4:4">
      <c r="D187" s="204"/>
    </row>
    <row r="188" spans="4:4">
      <c r="D188" s="204"/>
    </row>
    <row r="189" spans="4:4">
      <c r="D189" s="204"/>
    </row>
    <row r="190" spans="4:4">
      <c r="D190" s="204"/>
    </row>
    <row r="191" spans="4:4">
      <c r="D191" s="204"/>
    </row>
    <row r="192" spans="4:4">
      <c r="D192" s="204"/>
    </row>
    <row r="193" spans="4:4">
      <c r="D193" s="204"/>
    </row>
    <row r="194" spans="4:4">
      <c r="D194" s="204"/>
    </row>
    <row r="195" spans="4:4">
      <c r="D195" s="204"/>
    </row>
    <row r="196" spans="4:4">
      <c r="D196" s="204"/>
    </row>
    <row r="197" spans="4:4">
      <c r="D197" s="204"/>
    </row>
    <row r="198" spans="4:4">
      <c r="D198" s="204"/>
    </row>
    <row r="199" spans="4:4">
      <c r="D199" s="204"/>
    </row>
    <row r="200" spans="4:4">
      <c r="D200" s="204"/>
    </row>
    <row r="201" spans="4:4">
      <c r="D201" s="204"/>
    </row>
    <row r="202" spans="4:4">
      <c r="D202" s="204"/>
    </row>
    <row r="203" spans="4:4">
      <c r="D203" s="204"/>
    </row>
    <row r="204" spans="4:4">
      <c r="D204" s="204"/>
    </row>
    <row r="205" spans="4:4">
      <c r="D205" s="204"/>
    </row>
    <row r="206" spans="4:4">
      <c r="D206" s="204"/>
    </row>
    <row r="207" spans="4:4">
      <c r="D207" s="204"/>
    </row>
    <row r="208" spans="4:4">
      <c r="D208" s="204"/>
    </row>
    <row r="209" spans="4:4">
      <c r="D209" s="204"/>
    </row>
    <row r="210" spans="4:4">
      <c r="D210" s="204"/>
    </row>
    <row r="211" spans="4:4">
      <c r="D211" s="204"/>
    </row>
    <row r="212" spans="4:4">
      <c r="D212" s="204"/>
    </row>
    <row r="213" spans="4:4">
      <c r="D213" s="204"/>
    </row>
    <row r="214" spans="4:4">
      <c r="D214" s="204"/>
    </row>
    <row r="215" spans="4:4">
      <c r="D215" s="204"/>
    </row>
    <row r="216" spans="4:4">
      <c r="D216" s="204"/>
    </row>
    <row r="217" spans="4:4">
      <c r="D217" s="204"/>
    </row>
    <row r="218" spans="4:4">
      <c r="D218" s="204"/>
    </row>
    <row r="219" spans="4:4">
      <c r="D219" s="204"/>
    </row>
    <row r="220" spans="4:4">
      <c r="D220" s="204"/>
    </row>
    <row r="221" spans="4:4">
      <c r="D221" s="204"/>
    </row>
    <row r="222" spans="4:4">
      <c r="D222" s="204"/>
    </row>
    <row r="223" spans="4:4">
      <c r="D223" s="204"/>
    </row>
    <row r="224" spans="4:4">
      <c r="D224" s="204"/>
    </row>
    <row r="225" spans="4:4">
      <c r="D225" s="204"/>
    </row>
    <row r="226" spans="4:4">
      <c r="D226" s="204"/>
    </row>
    <row r="227" spans="4:4">
      <c r="D227" s="204"/>
    </row>
    <row r="228" spans="4:4">
      <c r="D228" s="204"/>
    </row>
    <row r="229" spans="4:4">
      <c r="D229" s="204"/>
    </row>
    <row r="230" spans="4:4">
      <c r="D230" s="204"/>
    </row>
    <row r="231" spans="4:4">
      <c r="D231" s="204"/>
    </row>
    <row r="232" spans="4:4">
      <c r="D232" s="204"/>
    </row>
    <row r="233" spans="4:4">
      <c r="D233" s="204"/>
    </row>
    <row r="234" spans="4:4">
      <c r="D234" s="204"/>
    </row>
    <row r="235" spans="4:4">
      <c r="D235" s="204"/>
    </row>
    <row r="236" spans="4:4">
      <c r="D236" s="204"/>
    </row>
    <row r="237" spans="4:4">
      <c r="D237" s="204"/>
    </row>
    <row r="238" spans="4:4">
      <c r="D238" s="204"/>
    </row>
    <row r="239" spans="4:4">
      <c r="D239" s="204"/>
    </row>
    <row r="240" spans="4:4">
      <c r="D240" s="204"/>
    </row>
    <row r="241" spans="4:4">
      <c r="D241" s="204"/>
    </row>
    <row r="242" spans="4:4">
      <c r="D242" s="204"/>
    </row>
    <row r="243" spans="4:4">
      <c r="D243" s="204"/>
    </row>
    <row r="244" spans="4:4">
      <c r="D244" s="204"/>
    </row>
    <row r="245" spans="4:4">
      <c r="D245" s="204"/>
    </row>
    <row r="246" spans="4:4">
      <c r="D246" s="204"/>
    </row>
    <row r="247" spans="4:4">
      <c r="D247" s="204"/>
    </row>
    <row r="248" spans="4:4">
      <c r="D248" s="204"/>
    </row>
    <row r="249" spans="4:4">
      <c r="D249" s="204"/>
    </row>
    <row r="250" spans="4:4">
      <c r="D250" s="204"/>
    </row>
    <row r="251" spans="4:4">
      <c r="D251" s="204"/>
    </row>
    <row r="252" spans="4:4">
      <c r="D252" s="204"/>
    </row>
    <row r="253" spans="4:4">
      <c r="D253" s="204"/>
    </row>
    <row r="254" spans="4:4">
      <c r="D254" s="204"/>
    </row>
    <row r="255" spans="4:4">
      <c r="D255" s="204"/>
    </row>
    <row r="256" spans="4:4">
      <c r="D256" s="204"/>
    </row>
    <row r="257" spans="4:4">
      <c r="D257" s="204"/>
    </row>
    <row r="258" spans="4:4">
      <c r="D258" s="204"/>
    </row>
    <row r="259" spans="4:4">
      <c r="D259" s="204"/>
    </row>
    <row r="260" spans="4:4">
      <c r="D260" s="204"/>
    </row>
    <row r="261" spans="4:4">
      <c r="D261" s="204"/>
    </row>
    <row r="262" spans="4:4">
      <c r="D262" s="204"/>
    </row>
    <row r="263" spans="4:4">
      <c r="D263" s="204"/>
    </row>
    <row r="264" spans="4:4">
      <c r="D264" s="204"/>
    </row>
    <row r="265" spans="4:4">
      <c r="D265" s="204"/>
    </row>
    <row r="266" spans="4:4">
      <c r="D266" s="204"/>
    </row>
    <row r="267" spans="4:4">
      <c r="D267" s="204"/>
    </row>
    <row r="268" spans="4:4">
      <c r="D268" s="204"/>
    </row>
    <row r="269" spans="4:4">
      <c r="D269" s="204"/>
    </row>
    <row r="270" spans="4:4">
      <c r="D270" s="204"/>
    </row>
    <row r="271" spans="4:4">
      <c r="D271" s="204"/>
    </row>
    <row r="272" spans="4:4">
      <c r="D272" s="204"/>
    </row>
    <row r="273" spans="4:4">
      <c r="D273" s="204"/>
    </row>
    <row r="274" spans="4:4">
      <c r="D274" s="204"/>
    </row>
    <row r="275" spans="4:4">
      <c r="D275" s="204"/>
    </row>
    <row r="276" spans="4:4">
      <c r="D276" s="204"/>
    </row>
    <row r="277" spans="4:4">
      <c r="D277" s="204"/>
    </row>
    <row r="278" spans="4:4">
      <c r="D278" s="204"/>
    </row>
    <row r="279" spans="4:4">
      <c r="D279" s="204"/>
    </row>
    <row r="280" spans="4:4">
      <c r="D280" s="204"/>
    </row>
    <row r="281" spans="4:4">
      <c r="D281" s="204"/>
    </row>
    <row r="282" spans="4:4">
      <c r="D282" s="204"/>
    </row>
    <row r="283" spans="4:4">
      <c r="D283" s="204"/>
    </row>
    <row r="284" spans="4:4">
      <c r="D284" s="204"/>
    </row>
    <row r="285" spans="4:4">
      <c r="D285" s="204"/>
    </row>
    <row r="286" spans="4:4">
      <c r="D286" s="204"/>
    </row>
    <row r="287" spans="4:4">
      <c r="D287" s="204"/>
    </row>
    <row r="288" spans="4:4">
      <c r="D288" s="204"/>
    </row>
    <row r="289" spans="4:4">
      <c r="D289" s="204"/>
    </row>
    <row r="290" spans="4:4">
      <c r="D290" s="204"/>
    </row>
    <row r="291" spans="4:4">
      <c r="D291" s="204"/>
    </row>
    <row r="292" spans="4:4">
      <c r="D292" s="204"/>
    </row>
    <row r="293" spans="4:4">
      <c r="D293" s="204"/>
    </row>
    <row r="294" spans="4:4">
      <c r="D294" s="204"/>
    </row>
    <row r="295" spans="4:4">
      <c r="D295" s="204"/>
    </row>
    <row r="296" spans="4:4">
      <c r="D296" s="204"/>
    </row>
    <row r="297" spans="4:4">
      <c r="D297" s="204"/>
    </row>
    <row r="298" spans="4:4">
      <c r="D298" s="204"/>
    </row>
    <row r="299" spans="4:4">
      <c r="D299" s="204"/>
    </row>
    <row r="300" spans="4:4">
      <c r="D300" s="204"/>
    </row>
    <row r="301" spans="4:4">
      <c r="D301" s="204"/>
    </row>
    <row r="302" spans="4:4">
      <c r="D302" s="204"/>
    </row>
    <row r="303" spans="4:4">
      <c r="D303" s="204"/>
    </row>
    <row r="304" spans="4:4">
      <c r="D304" s="204"/>
    </row>
    <row r="305" spans="4:4">
      <c r="D305" s="204"/>
    </row>
    <row r="306" spans="4:4">
      <c r="D306" s="204"/>
    </row>
    <row r="307" spans="4:4">
      <c r="D307" s="204"/>
    </row>
    <row r="308" spans="4:4">
      <c r="D308" s="204"/>
    </row>
    <row r="309" spans="4:4">
      <c r="D309" s="204"/>
    </row>
    <row r="310" spans="4:4">
      <c r="D310" s="204"/>
    </row>
    <row r="311" spans="4:4">
      <c r="D311" s="204"/>
    </row>
    <row r="312" spans="4:4">
      <c r="D312" s="204"/>
    </row>
    <row r="313" spans="4:4">
      <c r="D313" s="204"/>
    </row>
    <row r="314" spans="4:4">
      <c r="D314" s="204"/>
    </row>
    <row r="315" spans="4:4">
      <c r="D315" s="204"/>
    </row>
    <row r="316" spans="4:4">
      <c r="D316" s="204"/>
    </row>
    <row r="317" spans="4:4">
      <c r="D317" s="204"/>
    </row>
    <row r="318" spans="4:4">
      <c r="D318" s="204"/>
    </row>
    <row r="319" spans="4:4">
      <c r="D319" s="204"/>
    </row>
    <row r="320" spans="4:4">
      <c r="D320" s="204"/>
    </row>
    <row r="321" spans="4:4">
      <c r="D321" s="204"/>
    </row>
    <row r="322" spans="4:4">
      <c r="D322" s="204"/>
    </row>
    <row r="323" spans="4:4">
      <c r="D323" s="204"/>
    </row>
    <row r="324" spans="4:4">
      <c r="D324" s="204"/>
    </row>
    <row r="325" spans="4:4">
      <c r="D325" s="204"/>
    </row>
    <row r="326" spans="4:4">
      <c r="D326" s="204"/>
    </row>
    <row r="327" spans="4:4">
      <c r="D327" s="204"/>
    </row>
    <row r="328" spans="4:4">
      <c r="D328" s="204"/>
    </row>
    <row r="329" spans="4:4">
      <c r="D329" s="204"/>
    </row>
    <row r="330" spans="4:4">
      <c r="D330" s="204"/>
    </row>
    <row r="331" spans="4:4">
      <c r="D331" s="204"/>
    </row>
    <row r="332" spans="4:4">
      <c r="D332" s="204"/>
    </row>
    <row r="333" spans="4:4">
      <c r="D333" s="204"/>
    </row>
    <row r="334" spans="4:4">
      <c r="D334" s="204"/>
    </row>
    <row r="335" spans="4:4">
      <c r="D335" s="204"/>
    </row>
    <row r="336" spans="4:4">
      <c r="D336" s="204"/>
    </row>
    <row r="337" spans="4:4">
      <c r="D337" s="204"/>
    </row>
    <row r="338" spans="4:4">
      <c r="D338" s="204"/>
    </row>
    <row r="339" spans="4:4">
      <c r="D339" s="204"/>
    </row>
    <row r="340" spans="4:4">
      <c r="D340" s="204"/>
    </row>
    <row r="341" spans="4:4">
      <c r="D341" s="204"/>
    </row>
    <row r="342" spans="4:4">
      <c r="D342" s="204"/>
    </row>
    <row r="343" spans="4:4">
      <c r="D343" s="204"/>
    </row>
    <row r="344" spans="4:4">
      <c r="D344" s="204"/>
    </row>
    <row r="345" spans="4:4">
      <c r="D345" s="204"/>
    </row>
    <row r="346" spans="4:4">
      <c r="D346" s="204"/>
    </row>
    <row r="347" spans="4:4">
      <c r="D347" s="204"/>
    </row>
    <row r="348" spans="4:4">
      <c r="D348" s="204"/>
    </row>
    <row r="349" spans="4:4">
      <c r="D349" s="204"/>
    </row>
    <row r="350" spans="4:4">
      <c r="D350" s="204"/>
    </row>
    <row r="351" spans="4:4">
      <c r="D351" s="204"/>
    </row>
    <row r="352" spans="4:4">
      <c r="D352" s="204"/>
    </row>
    <row r="353" spans="4:4">
      <c r="D353" s="204"/>
    </row>
    <row r="354" spans="4:4">
      <c r="D354" s="204"/>
    </row>
    <row r="355" spans="4:4">
      <c r="D355" s="204"/>
    </row>
    <row r="356" spans="4:4">
      <c r="D356" s="204"/>
    </row>
    <row r="357" spans="4:4">
      <c r="D357" s="204"/>
    </row>
    <row r="358" spans="4:4">
      <c r="D358" s="204"/>
    </row>
    <row r="359" spans="4:4">
      <c r="D359" s="204"/>
    </row>
    <row r="360" spans="4:4">
      <c r="D360" s="204"/>
    </row>
    <row r="361" spans="4:4">
      <c r="D361" s="204"/>
    </row>
    <row r="362" spans="4:4">
      <c r="D362" s="204"/>
    </row>
    <row r="363" spans="4:4">
      <c r="D363" s="204"/>
    </row>
    <row r="364" spans="4:4">
      <c r="D364" s="204"/>
    </row>
    <row r="365" spans="4:4">
      <c r="D365" s="204"/>
    </row>
    <row r="366" spans="4:4">
      <c r="D366" s="204"/>
    </row>
    <row r="367" spans="4:4">
      <c r="D367" s="204"/>
    </row>
    <row r="368" spans="4:4">
      <c r="D368" s="204"/>
    </row>
    <row r="369" spans="4:4">
      <c r="D369" s="204"/>
    </row>
    <row r="370" spans="4:4">
      <c r="D370" s="204"/>
    </row>
    <row r="371" spans="4:4">
      <c r="D371" s="204"/>
    </row>
    <row r="372" spans="4:4">
      <c r="D372" s="204"/>
    </row>
    <row r="373" spans="4:4">
      <c r="D373" s="204"/>
    </row>
    <row r="374" spans="4:4">
      <c r="D374" s="204"/>
    </row>
    <row r="375" spans="4:4">
      <c r="D375" s="204"/>
    </row>
    <row r="376" spans="4:4">
      <c r="D376" s="204"/>
    </row>
    <row r="377" spans="4:4">
      <c r="D377" s="204"/>
    </row>
    <row r="378" spans="4:4">
      <c r="D378" s="204"/>
    </row>
    <row r="379" spans="4:4">
      <c r="D379" s="204"/>
    </row>
    <row r="380" spans="4:4">
      <c r="D380" s="204"/>
    </row>
    <row r="381" spans="4:4">
      <c r="D381" s="204"/>
    </row>
    <row r="382" spans="4:4">
      <c r="D382" s="204"/>
    </row>
    <row r="383" spans="4:4">
      <c r="D383" s="204"/>
    </row>
    <row r="384" spans="4:4">
      <c r="D384" s="204"/>
    </row>
    <row r="385" spans="4:4">
      <c r="D385" s="204"/>
    </row>
    <row r="386" spans="4:4">
      <c r="D386" s="204"/>
    </row>
    <row r="387" spans="4:4">
      <c r="D387" s="204"/>
    </row>
    <row r="388" spans="4:4">
      <c r="D388" s="204"/>
    </row>
    <row r="389" spans="4:4">
      <c r="D389" s="204"/>
    </row>
    <row r="390" spans="4:4">
      <c r="D390" s="204"/>
    </row>
    <row r="391" spans="4:4">
      <c r="D391" s="204"/>
    </row>
    <row r="392" spans="4:4">
      <c r="D392" s="204"/>
    </row>
    <row r="393" spans="4:4">
      <c r="D393" s="204"/>
    </row>
    <row r="394" spans="4:4">
      <c r="D394" s="204"/>
    </row>
    <row r="395" spans="4:4">
      <c r="D395" s="204"/>
    </row>
    <row r="396" spans="4:4">
      <c r="D396" s="204"/>
    </row>
    <row r="397" spans="4:4">
      <c r="D397" s="204"/>
    </row>
    <row r="398" spans="4:4">
      <c r="D398" s="204"/>
    </row>
    <row r="399" spans="4:4">
      <c r="D399" s="204"/>
    </row>
    <row r="400" spans="4:4">
      <c r="D400" s="204"/>
    </row>
    <row r="401" spans="4:4">
      <c r="D401" s="204"/>
    </row>
    <row r="402" spans="4:4">
      <c r="D402" s="204"/>
    </row>
    <row r="403" spans="4:4">
      <c r="D403" s="204"/>
    </row>
    <row r="404" spans="4:4">
      <c r="D404" s="204"/>
    </row>
    <row r="405" spans="4:4">
      <c r="D405" s="204"/>
    </row>
    <row r="406" spans="4:4">
      <c r="D406" s="204"/>
    </row>
    <row r="407" spans="4:4">
      <c r="D407" s="204"/>
    </row>
    <row r="408" spans="4:4">
      <c r="D408" s="204"/>
    </row>
    <row r="409" spans="4:4">
      <c r="D409" s="204"/>
    </row>
    <row r="410" spans="4:4">
      <c r="D410" s="204"/>
    </row>
    <row r="411" spans="4:4">
      <c r="D411" s="204"/>
    </row>
    <row r="412" spans="4:4">
      <c r="D412" s="204"/>
    </row>
    <row r="413" spans="4:4">
      <c r="D413" s="204"/>
    </row>
    <row r="414" spans="4:4">
      <c r="D414" s="204"/>
    </row>
    <row r="415" spans="4:4">
      <c r="D415" s="204"/>
    </row>
    <row r="416" spans="4:4">
      <c r="D416" s="204"/>
    </row>
    <row r="417" spans="4:4">
      <c r="D417" s="204"/>
    </row>
    <row r="418" spans="4:4">
      <c r="D418" s="204"/>
    </row>
    <row r="419" spans="4:4">
      <c r="D419" s="204"/>
    </row>
    <row r="420" spans="4:4">
      <c r="D420" s="204"/>
    </row>
    <row r="421" spans="4:4">
      <c r="D421" s="204"/>
    </row>
    <row r="422" spans="4:4">
      <c r="D422" s="204"/>
    </row>
    <row r="423" spans="4:4">
      <c r="D423" s="204"/>
    </row>
    <row r="424" spans="4:4">
      <c r="D424" s="204"/>
    </row>
    <row r="425" spans="4:4">
      <c r="D425" s="204"/>
    </row>
    <row r="426" spans="4:4">
      <c r="D426" s="204"/>
    </row>
    <row r="427" spans="4:4">
      <c r="D427" s="204"/>
    </row>
    <row r="428" spans="4:4">
      <c r="D428" s="204"/>
    </row>
    <row r="429" spans="4:4">
      <c r="D429" s="204"/>
    </row>
    <row r="430" spans="4:4">
      <c r="D430" s="204"/>
    </row>
    <row r="431" spans="4:4">
      <c r="D431" s="204"/>
    </row>
    <row r="432" spans="4:4">
      <c r="D432" s="204"/>
    </row>
    <row r="433" spans="4:4">
      <c r="D433" s="204"/>
    </row>
    <row r="434" spans="4:4">
      <c r="D434" s="204"/>
    </row>
    <row r="435" spans="4:4">
      <c r="D435" s="204"/>
    </row>
    <row r="436" spans="4:4">
      <c r="D436" s="204"/>
    </row>
    <row r="437" spans="4:4">
      <c r="D437" s="204"/>
    </row>
    <row r="438" spans="4:4">
      <c r="D438" s="204"/>
    </row>
    <row r="439" spans="4:4">
      <c r="D439" s="204"/>
    </row>
    <row r="440" spans="4:4">
      <c r="D440" s="204"/>
    </row>
    <row r="441" spans="4:4">
      <c r="D441" s="204"/>
    </row>
    <row r="442" spans="4:4">
      <c r="D442" s="204"/>
    </row>
    <row r="443" spans="4:4">
      <c r="D443" s="204"/>
    </row>
    <row r="444" spans="4:4">
      <c r="D444" s="204"/>
    </row>
    <row r="445" spans="4:4">
      <c r="D445" s="204"/>
    </row>
    <row r="446" spans="4:4">
      <c r="D446" s="204"/>
    </row>
    <row r="447" spans="4:4">
      <c r="D447" s="204"/>
    </row>
    <row r="448" spans="4:4">
      <c r="D448" s="204"/>
    </row>
    <row r="449" spans="4:4">
      <c r="D449" s="204"/>
    </row>
    <row r="450" spans="4:4">
      <c r="D450" s="204"/>
    </row>
    <row r="451" spans="4:4">
      <c r="D451" s="204"/>
    </row>
    <row r="452" spans="4:4">
      <c r="D452" s="204"/>
    </row>
    <row r="453" spans="4:4">
      <c r="D453" s="204"/>
    </row>
    <row r="454" spans="4:4">
      <c r="D454" s="204"/>
    </row>
    <row r="455" spans="4:4">
      <c r="D455" s="204"/>
    </row>
    <row r="456" spans="4:4">
      <c r="D456" s="204"/>
    </row>
    <row r="457" spans="4:4">
      <c r="D457" s="204"/>
    </row>
    <row r="458" spans="4:4">
      <c r="D458" s="204"/>
    </row>
    <row r="459" spans="4:4">
      <c r="D459" s="204"/>
    </row>
    <row r="460" spans="4:4">
      <c r="D460" s="204"/>
    </row>
    <row r="461" spans="4:4">
      <c r="D461" s="204"/>
    </row>
    <row r="462" spans="4:4">
      <c r="D462" s="204"/>
    </row>
    <row r="463" spans="4:4">
      <c r="D463" s="204"/>
    </row>
    <row r="464" spans="4:4">
      <c r="D464" s="204"/>
    </row>
    <row r="465" spans="4:4">
      <c r="D465" s="204"/>
    </row>
    <row r="466" spans="4:4">
      <c r="D466" s="204"/>
    </row>
    <row r="467" spans="4:4">
      <c r="D467" s="204"/>
    </row>
    <row r="468" spans="4:4">
      <c r="D468" s="204"/>
    </row>
    <row r="469" spans="4:4">
      <c r="D469" s="204"/>
    </row>
    <row r="470" spans="4:4">
      <c r="D470" s="204"/>
    </row>
    <row r="471" spans="4:4">
      <c r="D471" s="204"/>
    </row>
    <row r="472" spans="4:4">
      <c r="D472" s="204"/>
    </row>
    <row r="473" spans="4:4">
      <c r="D473" s="204"/>
    </row>
    <row r="474" spans="4:4">
      <c r="D474" s="204"/>
    </row>
    <row r="475" spans="4:4">
      <c r="D475" s="204"/>
    </row>
    <row r="476" spans="4:4">
      <c r="D476" s="204"/>
    </row>
    <row r="477" spans="4:4">
      <c r="D477" s="204"/>
    </row>
    <row r="478" spans="4:4">
      <c r="D478" s="204"/>
    </row>
    <row r="479" spans="4:4">
      <c r="D479" s="204"/>
    </row>
    <row r="480" spans="4:4">
      <c r="D480" s="204"/>
    </row>
    <row r="481" spans="4:4">
      <c r="D481" s="204"/>
    </row>
    <row r="482" spans="4:4">
      <c r="D482" s="204"/>
    </row>
    <row r="483" spans="4:4">
      <c r="D483" s="204"/>
    </row>
    <row r="484" spans="4:4">
      <c r="D484" s="204"/>
    </row>
    <row r="485" spans="4:4">
      <c r="D485" s="204"/>
    </row>
    <row r="486" spans="4:4">
      <c r="D486" s="204"/>
    </row>
    <row r="487" spans="4:4">
      <c r="D487" s="204"/>
    </row>
    <row r="488" spans="4:4">
      <c r="D488" s="204"/>
    </row>
    <row r="489" spans="4:4">
      <c r="D489" s="204"/>
    </row>
    <row r="490" spans="4:4">
      <c r="D490" s="204"/>
    </row>
    <row r="491" spans="4:4">
      <c r="D491" s="204"/>
    </row>
    <row r="492" spans="4:4">
      <c r="D492" s="204"/>
    </row>
    <row r="493" spans="4:4">
      <c r="D493" s="204"/>
    </row>
    <row r="494" spans="4:4">
      <c r="D494" s="204"/>
    </row>
    <row r="495" spans="4:4">
      <c r="D495" s="204"/>
    </row>
    <row r="496" spans="4:4">
      <c r="D496" s="204"/>
    </row>
    <row r="497" spans="4:4">
      <c r="D497" s="204"/>
    </row>
    <row r="498" spans="4:4">
      <c r="D498" s="204"/>
    </row>
    <row r="499" spans="4:4">
      <c r="D499" s="204"/>
    </row>
    <row r="500" spans="4:4">
      <c r="D500" s="204"/>
    </row>
    <row r="501" spans="4:4">
      <c r="D501" s="204"/>
    </row>
    <row r="502" spans="4:4">
      <c r="D502" s="204"/>
    </row>
    <row r="503" spans="4:4">
      <c r="D503" s="204"/>
    </row>
    <row r="504" spans="4:4">
      <c r="D504" s="204"/>
    </row>
    <row r="505" spans="4:4">
      <c r="D505" s="204"/>
    </row>
    <row r="506" spans="4:4">
      <c r="D506" s="204"/>
    </row>
    <row r="507" spans="4:4">
      <c r="D507" s="204"/>
    </row>
    <row r="508" spans="4:4">
      <c r="D508" s="204"/>
    </row>
    <row r="509" spans="4:4">
      <c r="D509" s="204"/>
    </row>
    <row r="510" spans="4:4">
      <c r="D510" s="204"/>
    </row>
    <row r="511" spans="4:4">
      <c r="D511" s="204"/>
    </row>
    <row r="512" spans="4:4">
      <c r="D512" s="204"/>
    </row>
    <row r="513" spans="4:4">
      <c r="D513" s="204"/>
    </row>
    <row r="514" spans="4:4">
      <c r="D514" s="204"/>
    </row>
    <row r="515" spans="4:4">
      <c r="D515" s="204"/>
    </row>
    <row r="516" spans="4:4">
      <c r="D516" s="204"/>
    </row>
    <row r="517" spans="4:4">
      <c r="D517" s="204"/>
    </row>
    <row r="518" spans="4:4">
      <c r="D518" s="204"/>
    </row>
    <row r="519" spans="4:4">
      <c r="D519" s="204"/>
    </row>
    <row r="520" spans="4:4">
      <c r="D520" s="204"/>
    </row>
    <row r="521" spans="4:4">
      <c r="D521" s="204"/>
    </row>
    <row r="522" spans="4:4">
      <c r="D522" s="204"/>
    </row>
    <row r="523" spans="4:4">
      <c r="D523" s="204"/>
    </row>
    <row r="524" spans="4:4">
      <c r="D524" s="204"/>
    </row>
    <row r="525" spans="4:4">
      <c r="D525" s="204"/>
    </row>
    <row r="526" spans="4:4">
      <c r="D526" s="204"/>
    </row>
    <row r="527" spans="4:4">
      <c r="D527" s="204"/>
    </row>
    <row r="528" spans="4:4">
      <c r="D528" s="204"/>
    </row>
    <row r="529" spans="4:4">
      <c r="D529" s="204"/>
    </row>
    <row r="530" spans="4:4">
      <c r="D530" s="204"/>
    </row>
    <row r="531" spans="4:4">
      <c r="D531" s="204"/>
    </row>
    <row r="532" spans="4:4">
      <c r="D532" s="204"/>
    </row>
    <row r="533" spans="4:4">
      <c r="D533" s="204"/>
    </row>
    <row r="534" spans="4:4">
      <c r="D534" s="204"/>
    </row>
    <row r="535" spans="4:4">
      <c r="D535" s="204"/>
    </row>
    <row r="536" spans="4:4">
      <c r="D536" s="204"/>
    </row>
    <row r="537" spans="4:4">
      <c r="D537" s="204"/>
    </row>
    <row r="538" spans="4:4">
      <c r="D538" s="204"/>
    </row>
    <row r="539" spans="4:4">
      <c r="D539" s="204"/>
    </row>
    <row r="540" spans="4:4">
      <c r="D540" s="204"/>
    </row>
    <row r="541" spans="4:4">
      <c r="D541" s="204"/>
    </row>
    <row r="542" spans="4:4">
      <c r="D542" s="204"/>
    </row>
    <row r="543" spans="4:4">
      <c r="D543" s="204"/>
    </row>
    <row r="544" spans="4:4">
      <c r="D544" s="204"/>
    </row>
    <row r="545" spans="4:4">
      <c r="D545" s="204"/>
    </row>
    <row r="546" spans="4:4">
      <c r="D546" s="204"/>
    </row>
    <row r="547" spans="4:4">
      <c r="D547" s="204"/>
    </row>
    <row r="548" spans="4:4">
      <c r="D548" s="204"/>
    </row>
    <row r="549" spans="4:4">
      <c r="D549" s="204"/>
    </row>
    <row r="550" spans="4:4">
      <c r="D550" s="204"/>
    </row>
    <row r="551" spans="4:4">
      <c r="D551" s="204"/>
    </row>
    <row r="552" spans="4:4">
      <c r="D552" s="204"/>
    </row>
    <row r="553" spans="4:4">
      <c r="D553" s="204"/>
    </row>
    <row r="554" spans="4:4">
      <c r="D554" s="204"/>
    </row>
    <row r="555" spans="4:4">
      <c r="D555" s="204"/>
    </row>
    <row r="556" spans="4:4">
      <c r="D556" s="204"/>
    </row>
    <row r="557" spans="4:4">
      <c r="D557" s="204"/>
    </row>
    <row r="558" spans="4:4">
      <c r="D558" s="204"/>
    </row>
    <row r="559" spans="4:4">
      <c r="D559" s="204"/>
    </row>
    <row r="560" spans="4:4">
      <c r="D560" s="204"/>
    </row>
    <row r="561" spans="4:4">
      <c r="D561" s="204"/>
    </row>
    <row r="562" spans="4:4">
      <c r="D562" s="204"/>
    </row>
    <row r="563" spans="4:4">
      <c r="D563" s="204"/>
    </row>
    <row r="564" spans="4:4">
      <c r="D564" s="204"/>
    </row>
    <row r="565" spans="4:4">
      <c r="D565" s="204"/>
    </row>
    <row r="566" spans="4:4">
      <c r="D566" s="204"/>
    </row>
    <row r="567" spans="4:4">
      <c r="D567" s="204"/>
    </row>
    <row r="568" spans="4:4">
      <c r="D568" s="204"/>
    </row>
    <row r="569" spans="4:4">
      <c r="D569" s="204"/>
    </row>
    <row r="570" spans="4:4">
      <c r="D570" s="204"/>
    </row>
    <row r="571" spans="4:4">
      <c r="D571" s="204"/>
    </row>
    <row r="572" spans="4:4">
      <c r="D572" s="204"/>
    </row>
    <row r="573" spans="4:4">
      <c r="D573" s="204"/>
    </row>
    <row r="574" spans="4:4">
      <c r="D574" s="204"/>
    </row>
    <row r="575" spans="4:4">
      <c r="D575" s="204"/>
    </row>
    <row r="576" spans="4:4">
      <c r="D576" s="204"/>
    </row>
    <row r="577" spans="4:4">
      <c r="D577" s="204"/>
    </row>
    <row r="578" spans="4:4">
      <c r="D578" s="204"/>
    </row>
    <row r="579" spans="4:4">
      <c r="D579" s="204"/>
    </row>
    <row r="580" spans="4:4">
      <c r="D580" s="204"/>
    </row>
    <row r="581" spans="4:4">
      <c r="D581" s="204"/>
    </row>
    <row r="582" spans="4:4">
      <c r="D582" s="204"/>
    </row>
    <row r="583" spans="4:4">
      <c r="D583" s="204"/>
    </row>
    <row r="584" spans="4:4">
      <c r="D584" s="204"/>
    </row>
    <row r="585" spans="4:4">
      <c r="D585" s="204"/>
    </row>
    <row r="586" spans="4:4">
      <c r="D586" s="204"/>
    </row>
    <row r="587" spans="4:4">
      <c r="D587" s="204"/>
    </row>
    <row r="588" spans="4:4">
      <c r="D588" s="204"/>
    </row>
    <row r="589" spans="4:4">
      <c r="D589" s="204"/>
    </row>
    <row r="590" spans="4:4">
      <c r="D590" s="204"/>
    </row>
    <row r="591" spans="4:4">
      <c r="D591" s="204"/>
    </row>
    <row r="592" spans="4:4">
      <c r="D592" s="204"/>
    </row>
    <row r="593" spans="4:4">
      <c r="D593" s="204"/>
    </row>
    <row r="594" spans="4:4">
      <c r="D594" s="204"/>
    </row>
    <row r="595" spans="4:4">
      <c r="D595" s="204"/>
    </row>
    <row r="596" spans="4:4">
      <c r="D596" s="204"/>
    </row>
    <row r="597" spans="4:4">
      <c r="D597" s="204"/>
    </row>
    <row r="598" spans="4:4">
      <c r="D598" s="204"/>
    </row>
    <row r="599" spans="4:4">
      <c r="D599" s="204"/>
    </row>
    <row r="600" spans="4:4">
      <c r="D600" s="204"/>
    </row>
    <row r="601" spans="4:4">
      <c r="D601" s="204"/>
    </row>
    <row r="602" spans="4:4">
      <c r="D602" s="204"/>
    </row>
    <row r="603" spans="4:4">
      <c r="D603" s="204"/>
    </row>
    <row r="604" spans="4:4">
      <c r="D604" s="204"/>
    </row>
    <row r="605" spans="4:4">
      <c r="D605" s="204"/>
    </row>
    <row r="606" spans="4:4">
      <c r="D606" s="204"/>
    </row>
    <row r="607" spans="4:4">
      <c r="D607" s="204"/>
    </row>
    <row r="608" spans="4:4">
      <c r="D608" s="204"/>
    </row>
    <row r="609" spans="4:4">
      <c r="D609" s="204"/>
    </row>
    <row r="610" spans="4:4">
      <c r="D610" s="204"/>
    </row>
    <row r="611" spans="4:4">
      <c r="D611" s="204"/>
    </row>
    <row r="612" spans="4:4">
      <c r="D612" s="204"/>
    </row>
    <row r="613" spans="4:4">
      <c r="D613" s="204"/>
    </row>
    <row r="614" spans="4:4">
      <c r="D614" s="204"/>
    </row>
    <row r="615" spans="4:4">
      <c r="D615" s="204"/>
    </row>
    <row r="616" spans="4:4">
      <c r="D616" s="204"/>
    </row>
    <row r="617" spans="4:4">
      <c r="D617" s="204"/>
    </row>
    <row r="618" spans="4:4">
      <c r="D618" s="204"/>
    </row>
    <row r="619" spans="4:4">
      <c r="D619" s="204"/>
    </row>
    <row r="620" spans="4:4">
      <c r="D620" s="204"/>
    </row>
    <row r="621" spans="4:4">
      <c r="D621" s="204"/>
    </row>
    <row r="622" spans="4:4">
      <c r="D622" s="204"/>
    </row>
    <row r="623" spans="4:4">
      <c r="D623" s="204"/>
    </row>
    <row r="624" spans="4:4">
      <c r="D624" s="204"/>
    </row>
    <row r="625" spans="4:4">
      <c r="D625" s="204"/>
    </row>
    <row r="626" spans="4:4">
      <c r="D626" s="204"/>
    </row>
    <row r="627" spans="4:4">
      <c r="D627" s="204"/>
    </row>
    <row r="628" spans="4:4">
      <c r="D628" s="204"/>
    </row>
    <row r="629" spans="4:4">
      <c r="D629" s="204"/>
    </row>
    <row r="630" spans="4:4">
      <c r="D630" s="204"/>
    </row>
    <row r="631" spans="4:4">
      <c r="D631" s="204"/>
    </row>
    <row r="632" spans="4:4">
      <c r="D632" s="204"/>
    </row>
    <row r="633" spans="4:4">
      <c r="D633" s="204"/>
    </row>
    <row r="634" spans="4:4">
      <c r="D634" s="204"/>
    </row>
    <row r="635" spans="4:4">
      <c r="D635" s="204"/>
    </row>
    <row r="636" spans="4:4">
      <c r="D636" s="204"/>
    </row>
    <row r="637" spans="4:4">
      <c r="D637" s="204"/>
    </row>
    <row r="638" spans="4:4">
      <c r="D638" s="204"/>
    </row>
    <row r="639" spans="4:4">
      <c r="D639" s="204"/>
    </row>
    <row r="640" spans="4:4">
      <c r="D640" s="204"/>
    </row>
    <row r="641" spans="4:4">
      <c r="D641" s="204"/>
    </row>
    <row r="642" spans="4:4">
      <c r="D642" s="204"/>
    </row>
    <row r="643" spans="4:4">
      <c r="D643" s="204"/>
    </row>
    <row r="644" spans="4:4">
      <c r="D644" s="204"/>
    </row>
    <row r="645" spans="4:4">
      <c r="D645" s="204"/>
    </row>
    <row r="646" spans="4:4">
      <c r="D646" s="204"/>
    </row>
    <row r="647" spans="4:4">
      <c r="D647" s="204"/>
    </row>
    <row r="648" spans="4:4">
      <c r="D648" s="204"/>
    </row>
    <row r="649" spans="4:4">
      <c r="D649" s="204"/>
    </row>
    <row r="650" spans="4:4">
      <c r="D650" s="204"/>
    </row>
    <row r="651" spans="4:4">
      <c r="D651" s="204"/>
    </row>
    <row r="652" spans="4:4">
      <c r="D652" s="204"/>
    </row>
    <row r="653" spans="4:4">
      <c r="D653" s="204"/>
    </row>
    <row r="654" spans="4:4">
      <c r="D654" s="204"/>
    </row>
    <row r="655" spans="4:4">
      <c r="D655" s="204"/>
    </row>
    <row r="656" spans="4:4">
      <c r="D656" s="204"/>
    </row>
    <row r="657" spans="4:4">
      <c r="D657" s="204"/>
    </row>
    <row r="658" spans="4:4">
      <c r="D658" s="204"/>
    </row>
    <row r="659" spans="4:4">
      <c r="D659" s="204"/>
    </row>
    <row r="660" spans="4:4">
      <c r="D660" s="204"/>
    </row>
    <row r="661" spans="4:4">
      <c r="D661" s="204"/>
    </row>
    <row r="662" spans="4:4">
      <c r="D662" s="204"/>
    </row>
    <row r="663" spans="4:4">
      <c r="D663" s="204"/>
    </row>
    <row r="664" spans="4:4">
      <c r="D664" s="204"/>
    </row>
    <row r="665" spans="4:4">
      <c r="D665" s="204"/>
    </row>
    <row r="666" spans="4:4">
      <c r="D666" s="204"/>
    </row>
    <row r="667" spans="4:4">
      <c r="D667" s="204"/>
    </row>
    <row r="668" spans="4:4">
      <c r="D668" s="204"/>
    </row>
    <row r="669" spans="4:4">
      <c r="D669" s="204"/>
    </row>
    <row r="670" spans="4:4">
      <c r="D670" s="204"/>
    </row>
    <row r="671" spans="4:4">
      <c r="D671" s="204"/>
    </row>
    <row r="672" spans="4:4">
      <c r="D672" s="204"/>
    </row>
    <row r="673" spans="4:4">
      <c r="D673" s="204"/>
    </row>
    <row r="674" spans="4:4">
      <c r="D674" s="204"/>
    </row>
    <row r="675" spans="4:4">
      <c r="D675" s="204"/>
    </row>
    <row r="676" spans="4:4">
      <c r="D676" s="204"/>
    </row>
    <row r="677" spans="4:4">
      <c r="D677" s="204"/>
    </row>
    <row r="678" spans="4:4">
      <c r="D678" s="204"/>
    </row>
    <row r="679" spans="4:4">
      <c r="D679" s="204"/>
    </row>
    <row r="680" spans="4:4">
      <c r="D680" s="204"/>
    </row>
    <row r="681" spans="4:4">
      <c r="D681" s="204"/>
    </row>
    <row r="682" spans="4:4">
      <c r="D682" s="204"/>
    </row>
    <row r="683" spans="4:4">
      <c r="D683" s="204"/>
    </row>
    <row r="684" spans="4:4">
      <c r="D684" s="204"/>
    </row>
    <row r="685" spans="4:4">
      <c r="D685" s="204"/>
    </row>
    <row r="686" spans="4:4">
      <c r="D686" s="204"/>
    </row>
    <row r="687" spans="4:4">
      <c r="D687" s="204"/>
    </row>
    <row r="688" spans="4:4">
      <c r="D688" s="204"/>
    </row>
    <row r="689" spans="4:4">
      <c r="D689" s="204"/>
    </row>
    <row r="690" spans="4:4">
      <c r="D690" s="204"/>
    </row>
    <row r="691" spans="4:4">
      <c r="D691" s="204"/>
    </row>
    <row r="692" spans="4:4">
      <c r="D692" s="204"/>
    </row>
    <row r="693" spans="4:4">
      <c r="D693" s="204"/>
    </row>
    <row r="694" spans="4:4">
      <c r="D694" s="204"/>
    </row>
    <row r="695" spans="4:4">
      <c r="D695" s="204"/>
    </row>
    <row r="696" spans="4:4">
      <c r="D696" s="204"/>
    </row>
    <row r="697" spans="4:4">
      <c r="D697" s="204"/>
    </row>
    <row r="698" spans="4:4">
      <c r="D698" s="204"/>
    </row>
    <row r="699" spans="4:4">
      <c r="D699" s="204"/>
    </row>
    <row r="700" spans="4:4">
      <c r="D700" s="204"/>
    </row>
    <row r="701" spans="4:4">
      <c r="D701" s="204"/>
    </row>
    <row r="702" spans="4:4">
      <c r="D702" s="204"/>
    </row>
    <row r="703" spans="4:4">
      <c r="D703" s="204"/>
    </row>
    <row r="704" spans="4:4">
      <c r="D704" s="204"/>
    </row>
    <row r="705" spans="4:4">
      <c r="D705" s="204"/>
    </row>
    <row r="706" spans="4:4">
      <c r="D706" s="204"/>
    </row>
    <row r="707" spans="4:4">
      <c r="D707" s="204"/>
    </row>
    <row r="708" spans="4:4">
      <c r="D708" s="204"/>
    </row>
    <row r="709" spans="4:4">
      <c r="D709" s="204"/>
    </row>
    <row r="710" spans="4:4">
      <c r="D710" s="204"/>
    </row>
    <row r="711" spans="4:4">
      <c r="D711" s="204"/>
    </row>
    <row r="712" spans="4:4">
      <c r="D712" s="204"/>
    </row>
    <row r="713" spans="4:4">
      <c r="D713" s="204"/>
    </row>
    <row r="714" spans="4:4">
      <c r="D714" s="204"/>
    </row>
    <row r="715" spans="4:4">
      <c r="D715" s="204"/>
    </row>
    <row r="716" spans="4:4">
      <c r="D716" s="204"/>
    </row>
    <row r="717" spans="4:4">
      <c r="D717" s="204"/>
    </row>
    <row r="718" spans="4:4">
      <c r="D718" s="204"/>
    </row>
    <row r="719" spans="4:4">
      <c r="D719" s="204"/>
    </row>
    <row r="720" spans="4:4">
      <c r="D720" s="204"/>
    </row>
    <row r="721" spans="4:4">
      <c r="D721" s="204"/>
    </row>
    <row r="722" spans="4:4">
      <c r="D722" s="204"/>
    </row>
    <row r="723" spans="4:4">
      <c r="D723" s="204"/>
    </row>
    <row r="724" spans="4:4">
      <c r="D724" s="204"/>
    </row>
    <row r="725" spans="4:4">
      <c r="D725" s="204"/>
    </row>
    <row r="726" spans="4:4">
      <c r="D726" s="204"/>
    </row>
    <row r="727" spans="4:4">
      <c r="D727" s="204"/>
    </row>
    <row r="728" spans="4:4">
      <c r="D728" s="204"/>
    </row>
    <row r="729" spans="4:4">
      <c r="D729" s="204"/>
    </row>
    <row r="730" spans="4:4">
      <c r="D730" s="204"/>
    </row>
    <row r="731" spans="4:4">
      <c r="D731" s="204"/>
    </row>
    <row r="732" spans="4:4">
      <c r="D732" s="204"/>
    </row>
    <row r="733" spans="4:4">
      <c r="D733" s="204"/>
    </row>
    <row r="734" spans="4:4">
      <c r="D734" s="204"/>
    </row>
    <row r="735" spans="4:4">
      <c r="D735" s="204"/>
    </row>
    <row r="736" spans="4:4">
      <c r="D736" s="204"/>
    </row>
    <row r="737" spans="4:4">
      <c r="D737" s="204"/>
    </row>
    <row r="738" spans="4:4">
      <c r="D738" s="204"/>
    </row>
    <row r="739" spans="4:4">
      <c r="D739" s="204"/>
    </row>
    <row r="740" spans="4:4">
      <c r="D740" s="204"/>
    </row>
    <row r="741" spans="4:4">
      <c r="D741" s="204"/>
    </row>
    <row r="742" spans="4:4">
      <c r="D742" s="204"/>
    </row>
    <row r="743" spans="4:4">
      <c r="D743" s="204"/>
    </row>
    <row r="744" spans="4:4">
      <c r="D744" s="204"/>
    </row>
    <row r="745" spans="4:4">
      <c r="D745" s="204"/>
    </row>
    <row r="746" spans="4:4">
      <c r="D746" s="204"/>
    </row>
    <row r="747" spans="4:4">
      <c r="D747" s="204"/>
    </row>
    <row r="748" spans="4:4">
      <c r="D748" s="204"/>
    </row>
    <row r="749" spans="4:4">
      <c r="D749" s="204"/>
    </row>
    <row r="750" spans="4:4">
      <c r="D750" s="204"/>
    </row>
    <row r="751" spans="4:4">
      <c r="D751" s="204"/>
    </row>
    <row r="752" spans="4:4">
      <c r="D752" s="204"/>
    </row>
    <row r="753" spans="4:4">
      <c r="D753" s="204"/>
    </row>
    <row r="754" spans="4:4">
      <c r="D754" s="204"/>
    </row>
    <row r="755" spans="4:4">
      <c r="D755" s="204"/>
    </row>
    <row r="756" spans="4:4">
      <c r="D756" s="204"/>
    </row>
    <row r="757" spans="4:4">
      <c r="D757" s="204"/>
    </row>
    <row r="758" spans="4:4">
      <c r="D758" s="204"/>
    </row>
    <row r="759" spans="4:4">
      <c r="D759" s="204"/>
    </row>
    <row r="760" spans="4:4">
      <c r="D760" s="204"/>
    </row>
    <row r="761" spans="4:4">
      <c r="D761" s="204"/>
    </row>
    <row r="762" spans="4:4">
      <c r="D762" s="204"/>
    </row>
    <row r="763" spans="4:4">
      <c r="D763" s="204"/>
    </row>
    <row r="764" spans="4:4">
      <c r="D764" s="204"/>
    </row>
    <row r="765" spans="4:4">
      <c r="D765" s="204"/>
    </row>
    <row r="766" spans="4:4">
      <c r="D766" s="204"/>
    </row>
    <row r="767" spans="4:4">
      <c r="D767" s="204"/>
    </row>
    <row r="768" spans="4:4">
      <c r="D768" s="204"/>
    </row>
    <row r="769" spans="4:4">
      <c r="D769" s="204"/>
    </row>
    <row r="770" spans="4:4">
      <c r="D770" s="204"/>
    </row>
    <row r="771" spans="4:4">
      <c r="D771" s="204"/>
    </row>
    <row r="772" spans="4:4">
      <c r="D772" s="204"/>
    </row>
    <row r="773" spans="4:4">
      <c r="D773" s="204"/>
    </row>
    <row r="774" spans="4:4">
      <c r="D774" s="204"/>
    </row>
    <row r="775" spans="4:4">
      <c r="D775" s="204"/>
    </row>
    <row r="776" spans="4:4">
      <c r="D776" s="204"/>
    </row>
    <row r="777" spans="4:4">
      <c r="D777" s="204"/>
    </row>
    <row r="778" spans="4:4">
      <c r="D778" s="204"/>
    </row>
    <row r="779" spans="4:4">
      <c r="D779" s="204"/>
    </row>
    <row r="780" spans="4:4">
      <c r="D780" s="204"/>
    </row>
    <row r="781" spans="4:4">
      <c r="D781" s="204"/>
    </row>
    <row r="782" spans="4:4">
      <c r="D782" s="204"/>
    </row>
    <row r="783" spans="4:4">
      <c r="D783" s="204"/>
    </row>
    <row r="784" spans="4:4">
      <c r="D784" s="204"/>
    </row>
    <row r="785" spans="4:4">
      <c r="D785" s="204"/>
    </row>
    <row r="786" spans="4:4">
      <c r="D786" s="204"/>
    </row>
    <row r="787" spans="4:4">
      <c r="D787" s="204"/>
    </row>
    <row r="788" spans="4:4">
      <c r="D788" s="204"/>
    </row>
    <row r="789" spans="4:4">
      <c r="D789" s="204"/>
    </row>
    <row r="790" spans="4:4">
      <c r="D790" s="204"/>
    </row>
    <row r="791" spans="4:4">
      <c r="D791" s="204"/>
    </row>
    <row r="792" spans="4:4">
      <c r="D792" s="204"/>
    </row>
    <row r="793" spans="4:4">
      <c r="D793" s="204"/>
    </row>
    <row r="794" spans="4:4">
      <c r="D794" s="204"/>
    </row>
    <row r="795" spans="4:4">
      <c r="D795" s="204"/>
    </row>
    <row r="796" spans="4:4">
      <c r="D796" s="204"/>
    </row>
    <row r="797" spans="4:4">
      <c r="D797" s="204"/>
    </row>
    <row r="798" spans="4:4">
      <c r="D798" s="204"/>
    </row>
    <row r="799" spans="4:4">
      <c r="D799" s="204"/>
    </row>
    <row r="800" spans="4:4">
      <c r="D800" s="204"/>
    </row>
    <row r="801" spans="4:4">
      <c r="D801" s="204"/>
    </row>
    <row r="802" spans="4:4">
      <c r="D802" s="204"/>
    </row>
    <row r="803" spans="4:4">
      <c r="D803" s="204"/>
    </row>
    <row r="804" spans="4:4">
      <c r="D804" s="204"/>
    </row>
    <row r="805" spans="4:4">
      <c r="D805" s="204"/>
    </row>
    <row r="806" spans="4:4">
      <c r="D806" s="204"/>
    </row>
    <row r="807" spans="4:4">
      <c r="D807" s="204"/>
    </row>
    <row r="808" spans="4:4">
      <c r="D808" s="204"/>
    </row>
    <row r="809" spans="4:4">
      <c r="D809" s="204"/>
    </row>
    <row r="810" spans="4:4">
      <c r="D810" s="204"/>
    </row>
    <row r="811" spans="4:4">
      <c r="D811" s="204"/>
    </row>
    <row r="812" spans="4:4">
      <c r="D812" s="204"/>
    </row>
    <row r="813" spans="4:4">
      <c r="D813" s="204"/>
    </row>
    <row r="814" spans="4:4">
      <c r="D814" s="204"/>
    </row>
    <row r="815" spans="4:4">
      <c r="D815" s="204"/>
    </row>
    <row r="816" spans="4:4">
      <c r="D816" s="204"/>
    </row>
    <row r="817" spans="4:4">
      <c r="D817" s="204"/>
    </row>
    <row r="818" spans="4:4">
      <c r="D818" s="204"/>
    </row>
    <row r="819" spans="4:4">
      <c r="D819" s="204"/>
    </row>
    <row r="820" spans="4:4">
      <c r="D820" s="204"/>
    </row>
    <row r="821" spans="4:4">
      <c r="D821" s="204"/>
    </row>
    <row r="822" spans="4:4">
      <c r="D822" s="204"/>
    </row>
    <row r="823" spans="4:4">
      <c r="D823" s="204"/>
    </row>
    <row r="824" spans="4:4">
      <c r="D824" s="204"/>
    </row>
    <row r="825" spans="4:4">
      <c r="D825" s="204"/>
    </row>
    <row r="826" spans="4:4">
      <c r="D826" s="204"/>
    </row>
    <row r="827" spans="4:4">
      <c r="D827" s="204"/>
    </row>
    <row r="828" spans="4:4">
      <c r="D828" s="204"/>
    </row>
    <row r="829" spans="4:4">
      <c r="D829" s="204"/>
    </row>
    <row r="830" spans="4:4">
      <c r="D830" s="204"/>
    </row>
    <row r="831" spans="4:4">
      <c r="D831" s="204"/>
    </row>
    <row r="832" spans="4:4">
      <c r="D832" s="204"/>
    </row>
    <row r="833" spans="4:4">
      <c r="D833" s="204"/>
    </row>
    <row r="834" spans="4:4">
      <c r="D834" s="204"/>
    </row>
    <row r="835" spans="4:4">
      <c r="D835" s="204"/>
    </row>
    <row r="836" spans="4:4">
      <c r="D836" s="204"/>
    </row>
    <row r="837" spans="4:4">
      <c r="D837" s="204"/>
    </row>
    <row r="838" spans="4:4">
      <c r="D838" s="204"/>
    </row>
    <row r="839" spans="4:4">
      <c r="D839" s="204"/>
    </row>
    <row r="840" spans="4:4">
      <c r="D840" s="204"/>
    </row>
    <row r="841" spans="4:4">
      <c r="D841" s="204"/>
    </row>
    <row r="842" spans="4:4">
      <c r="D842" s="204"/>
    </row>
    <row r="843" spans="4:4">
      <c r="D843" s="204"/>
    </row>
    <row r="844" spans="4:4">
      <c r="D844" s="204"/>
    </row>
    <row r="845" spans="4:4">
      <c r="D845" s="204"/>
    </row>
    <row r="846" spans="4:4">
      <c r="D846" s="204"/>
    </row>
    <row r="847" spans="4:4">
      <c r="D847" s="204"/>
    </row>
    <row r="848" spans="4:4">
      <c r="D848" s="204"/>
    </row>
    <row r="849" spans="4:4">
      <c r="D849" s="204"/>
    </row>
    <row r="850" spans="4:4">
      <c r="D850" s="204"/>
    </row>
    <row r="851" spans="4:4">
      <c r="D851" s="204"/>
    </row>
    <row r="852" spans="4:4">
      <c r="D852" s="204"/>
    </row>
    <row r="853" spans="4:4">
      <c r="D853" s="204"/>
    </row>
    <row r="854" spans="4:4">
      <c r="D854" s="204"/>
    </row>
    <row r="855" spans="4:4">
      <c r="D855" s="204"/>
    </row>
    <row r="856" spans="4:4">
      <c r="D856" s="204"/>
    </row>
    <row r="857" spans="4:4">
      <c r="D857" s="204"/>
    </row>
    <row r="858" spans="4:4">
      <c r="D858" s="204"/>
    </row>
    <row r="859" spans="4:4">
      <c r="D859" s="204"/>
    </row>
    <row r="860" spans="4:4">
      <c r="D860" s="204"/>
    </row>
    <row r="861" spans="4:4">
      <c r="D861" s="204"/>
    </row>
    <row r="862" spans="4:4">
      <c r="D862" s="204"/>
    </row>
    <row r="863" spans="4:4">
      <c r="D863" s="204"/>
    </row>
    <row r="864" spans="4:4">
      <c r="D864" s="204"/>
    </row>
    <row r="865" spans="4:4">
      <c r="D865" s="204"/>
    </row>
    <row r="866" spans="4:4">
      <c r="D866" s="204"/>
    </row>
    <row r="867" spans="4:4">
      <c r="D867" s="204"/>
    </row>
    <row r="868" spans="4:4">
      <c r="D868" s="204"/>
    </row>
    <row r="869" spans="4:4">
      <c r="D869" s="204"/>
    </row>
    <row r="870" spans="4:4">
      <c r="D870" s="204"/>
    </row>
    <row r="871" spans="4:4">
      <c r="D871" s="204"/>
    </row>
    <row r="872" spans="4:4">
      <c r="D872" s="204"/>
    </row>
    <row r="873" spans="4:4">
      <c r="D873" s="204"/>
    </row>
    <row r="874" spans="4:4">
      <c r="D874" s="204"/>
    </row>
    <row r="875" spans="4:4">
      <c r="D875" s="204"/>
    </row>
    <row r="876" spans="4:4">
      <c r="D876" s="204"/>
    </row>
    <row r="877" spans="4:4">
      <c r="D877" s="204"/>
    </row>
    <row r="878" spans="4:4">
      <c r="D878" s="204"/>
    </row>
    <row r="879" spans="4:4">
      <c r="D879" s="204"/>
    </row>
    <row r="880" spans="4:4">
      <c r="D880" s="204"/>
    </row>
    <row r="881" spans="4:4">
      <c r="D881" s="204"/>
    </row>
    <row r="882" spans="4:4">
      <c r="D882" s="204"/>
    </row>
    <row r="883" spans="4:4">
      <c r="D883" s="204"/>
    </row>
    <row r="884" spans="4:4">
      <c r="D884" s="204"/>
    </row>
    <row r="885" spans="4:4">
      <c r="D885" s="204"/>
    </row>
    <row r="886" spans="4:4">
      <c r="D886" s="204"/>
    </row>
    <row r="887" spans="4:4">
      <c r="D887" s="204"/>
    </row>
    <row r="888" spans="4:4">
      <c r="D888" s="204"/>
    </row>
    <row r="889" spans="4:4">
      <c r="D889" s="204"/>
    </row>
    <row r="890" spans="4:4">
      <c r="D890" s="204"/>
    </row>
    <row r="891" spans="4:4">
      <c r="D891" s="204"/>
    </row>
    <row r="892" spans="4:4">
      <c r="D892" s="204"/>
    </row>
    <row r="893" spans="4:4">
      <c r="D893" s="204"/>
    </row>
    <row r="894" spans="4:4">
      <c r="D894" s="204"/>
    </row>
    <row r="895" spans="4:4">
      <c r="D895" s="204"/>
    </row>
    <row r="896" spans="4:4">
      <c r="D896" s="204"/>
    </row>
    <row r="897" spans="4:4">
      <c r="D897" s="204"/>
    </row>
    <row r="898" spans="4:4">
      <c r="D898" s="204"/>
    </row>
    <row r="899" spans="4:4">
      <c r="D899" s="204"/>
    </row>
    <row r="900" spans="4:4">
      <c r="D900" s="204"/>
    </row>
    <row r="901" spans="4:4">
      <c r="D901" s="204"/>
    </row>
    <row r="902" spans="4:4">
      <c r="D902" s="204"/>
    </row>
    <row r="903" spans="4:4">
      <c r="D903" s="204"/>
    </row>
    <row r="904" spans="4:4">
      <c r="D904" s="204"/>
    </row>
    <row r="905" spans="4:4">
      <c r="D905" s="204"/>
    </row>
    <row r="906" spans="4:4">
      <c r="D906" s="204"/>
    </row>
    <row r="907" spans="4:4">
      <c r="D907" s="204"/>
    </row>
    <row r="908" spans="4:4">
      <c r="D908" s="204"/>
    </row>
    <row r="909" spans="4:4">
      <c r="D909" s="204"/>
    </row>
    <row r="910" spans="4:4">
      <c r="D910" s="204"/>
    </row>
    <row r="911" spans="4:4">
      <c r="D911" s="204"/>
    </row>
    <row r="912" spans="4:4">
      <c r="D912" s="204"/>
    </row>
    <row r="913" spans="4:4">
      <c r="D913" s="204"/>
    </row>
    <row r="914" spans="4:4">
      <c r="D914" s="204"/>
    </row>
    <row r="915" spans="4:4">
      <c r="D915" s="204"/>
    </row>
    <row r="916" spans="4:4">
      <c r="D916" s="204"/>
    </row>
    <row r="917" spans="4:4">
      <c r="D917" s="204"/>
    </row>
    <row r="918" spans="4:4">
      <c r="D918" s="204"/>
    </row>
    <row r="919" spans="4:4">
      <c r="D919" s="204"/>
    </row>
    <row r="920" spans="4:4">
      <c r="D920" s="204"/>
    </row>
    <row r="921" spans="4:4">
      <c r="D921" s="204"/>
    </row>
    <row r="922" spans="4:4">
      <c r="D922" s="204"/>
    </row>
    <row r="923" spans="4:4">
      <c r="D923" s="204"/>
    </row>
    <row r="924" spans="4:4">
      <c r="D924" s="204"/>
    </row>
    <row r="925" spans="4:4">
      <c r="D925" s="204"/>
    </row>
    <row r="926" spans="4:4">
      <c r="D926" s="204"/>
    </row>
    <row r="927" spans="4:4">
      <c r="D927" s="204"/>
    </row>
    <row r="928" spans="4:4">
      <c r="D928" s="204"/>
    </row>
    <row r="929" spans="4:4">
      <c r="D929" s="204"/>
    </row>
    <row r="930" spans="4:4">
      <c r="D930" s="204"/>
    </row>
    <row r="931" spans="4:4">
      <c r="D931" s="204"/>
    </row>
    <row r="932" spans="4:4">
      <c r="D932" s="204"/>
    </row>
    <row r="933" spans="4:4">
      <c r="D933" s="204"/>
    </row>
    <row r="934" spans="4:4">
      <c r="D934" s="204"/>
    </row>
    <row r="935" spans="4:4">
      <c r="D935" s="204"/>
    </row>
    <row r="936" spans="4:4">
      <c r="D936" s="204"/>
    </row>
    <row r="937" spans="4:4">
      <c r="D937" s="204"/>
    </row>
    <row r="938" spans="4:4">
      <c r="D938" s="204"/>
    </row>
    <row r="939" spans="4:4">
      <c r="D939" s="204"/>
    </row>
    <row r="940" spans="4:4">
      <c r="D940" s="204"/>
    </row>
    <row r="941" spans="4:4">
      <c r="D941" s="204"/>
    </row>
    <row r="942" spans="4:4">
      <c r="D942" s="204"/>
    </row>
    <row r="943" spans="4:4">
      <c r="D943" s="204"/>
    </row>
    <row r="944" spans="4:4">
      <c r="D944" s="204"/>
    </row>
    <row r="945" spans="4:4">
      <c r="D945" s="204"/>
    </row>
    <row r="946" spans="4:4">
      <c r="D946" s="204"/>
    </row>
    <row r="947" spans="4:4">
      <c r="D947" s="204"/>
    </row>
    <row r="948" spans="4:4">
      <c r="D948" s="204"/>
    </row>
    <row r="949" spans="4:4">
      <c r="D949" s="204"/>
    </row>
    <row r="950" spans="4:4">
      <c r="D950" s="204"/>
    </row>
    <row r="951" spans="4:4">
      <c r="D951" s="204"/>
    </row>
    <row r="952" spans="4:4">
      <c r="D952" s="204"/>
    </row>
    <row r="953" spans="4:4">
      <c r="D953" s="204"/>
    </row>
    <row r="954" spans="4:4">
      <c r="D954" s="204"/>
    </row>
    <row r="955" spans="4:4">
      <c r="D955" s="204"/>
    </row>
    <row r="956" spans="4:4">
      <c r="D956" s="204"/>
    </row>
    <row r="957" spans="4:4">
      <c r="D957" s="204"/>
    </row>
    <row r="958" spans="4:4">
      <c r="D958" s="204"/>
    </row>
    <row r="959" spans="4:4">
      <c r="D959" s="204"/>
    </row>
    <row r="960" spans="4:4">
      <c r="D960" s="204"/>
    </row>
    <row r="961" spans="4:4">
      <c r="D961" s="204"/>
    </row>
    <row r="962" spans="4:4">
      <c r="D962" s="204"/>
    </row>
    <row r="963" spans="4:4">
      <c r="D963" s="204"/>
    </row>
    <row r="964" spans="4:4">
      <c r="D964" s="204"/>
    </row>
    <row r="965" spans="4:4">
      <c r="D965" s="204"/>
    </row>
    <row r="966" spans="4:4">
      <c r="D966" s="204"/>
    </row>
    <row r="967" spans="4:4">
      <c r="D967" s="204"/>
    </row>
    <row r="968" spans="4:4">
      <c r="D968" s="204"/>
    </row>
    <row r="969" spans="4:4">
      <c r="D969" s="204"/>
    </row>
    <row r="970" spans="4:4">
      <c r="D970" s="204"/>
    </row>
    <row r="971" spans="4:4">
      <c r="D971" s="204"/>
    </row>
    <row r="972" spans="4:4">
      <c r="D972" s="204"/>
    </row>
    <row r="973" spans="4:4">
      <c r="D973" s="204"/>
    </row>
    <row r="974" spans="4:4">
      <c r="D974" s="204"/>
    </row>
    <row r="975" spans="4:4">
      <c r="D975" s="204"/>
    </row>
    <row r="976" spans="4:4">
      <c r="D976" s="204"/>
    </row>
    <row r="977" spans="4:4">
      <c r="D977" s="204"/>
    </row>
    <row r="978" spans="4:4">
      <c r="D978" s="204"/>
    </row>
    <row r="979" spans="4:4">
      <c r="D979" s="204"/>
    </row>
    <row r="980" spans="4:4">
      <c r="D980" s="204"/>
    </row>
    <row r="981" spans="4:4">
      <c r="D981" s="204"/>
    </row>
    <row r="982" spans="4:4">
      <c r="D982" s="204"/>
    </row>
    <row r="983" spans="4:4">
      <c r="D983" s="204"/>
    </row>
    <row r="984" spans="4:4">
      <c r="D984" s="204"/>
    </row>
    <row r="985" spans="4:4">
      <c r="D985" s="204"/>
    </row>
    <row r="986" spans="4:4">
      <c r="D986" s="204"/>
    </row>
    <row r="987" spans="4:4">
      <c r="D987" s="204"/>
    </row>
    <row r="988" spans="4:4">
      <c r="D988" s="204"/>
    </row>
    <row r="989" spans="4:4">
      <c r="D989" s="204"/>
    </row>
    <row r="990" spans="4:4">
      <c r="D990" s="204"/>
    </row>
    <row r="991" spans="4:4">
      <c r="D991" s="204"/>
    </row>
    <row r="992" spans="4:4">
      <c r="D992" s="204"/>
    </row>
    <row r="993" spans="4:4">
      <c r="D993" s="204"/>
    </row>
    <row r="994" spans="4:4">
      <c r="D994" s="204"/>
    </row>
    <row r="995" spans="4:4">
      <c r="D995" s="204"/>
    </row>
    <row r="996" spans="4:4">
      <c r="D996" s="204"/>
    </row>
    <row r="997" spans="4:4">
      <c r="D997" s="204"/>
    </row>
    <row r="998" spans="4:4">
      <c r="D998" s="204"/>
    </row>
    <row r="999" spans="4:4">
      <c r="D999" s="204"/>
    </row>
    <row r="1000" spans="4:4">
      <c r="D1000" s="204"/>
    </row>
    <row r="1001" spans="4:4">
      <c r="D1001" s="204"/>
    </row>
    <row r="1002" spans="4:4">
      <c r="D1002" s="204"/>
    </row>
    <row r="1003" spans="4:4">
      <c r="D1003" s="204"/>
    </row>
    <row r="1004" spans="4:4">
      <c r="D1004" s="204"/>
    </row>
    <row r="1005" spans="4:4">
      <c r="D1005" s="204"/>
    </row>
    <row r="1006" spans="4:4">
      <c r="D1006" s="204"/>
    </row>
    <row r="1007" spans="4:4">
      <c r="D1007" s="204"/>
    </row>
    <row r="1008" spans="4:4">
      <c r="D1008" s="204"/>
    </row>
    <row r="1009" spans="4:4">
      <c r="D1009" s="204"/>
    </row>
    <row r="1010" spans="4:4">
      <c r="D1010" s="204"/>
    </row>
    <row r="1011" spans="4:4">
      <c r="D1011" s="204"/>
    </row>
    <row r="1012" spans="4:4">
      <c r="D1012" s="204"/>
    </row>
    <row r="1013" spans="4:4">
      <c r="D1013" s="204"/>
    </row>
    <row r="1014" spans="4:4">
      <c r="D1014" s="204"/>
    </row>
    <row r="1015" spans="4:4">
      <c r="D1015" s="204"/>
    </row>
    <row r="1016" spans="4:4">
      <c r="D1016" s="204"/>
    </row>
    <row r="1017" spans="4:4">
      <c r="D1017" s="204"/>
    </row>
    <row r="1018" spans="4:4">
      <c r="D1018" s="204"/>
    </row>
    <row r="1019" spans="4:4">
      <c r="D1019" s="204"/>
    </row>
    <row r="1020" spans="4:4">
      <c r="D1020" s="204"/>
    </row>
    <row r="1021" spans="4:4">
      <c r="D1021" s="204"/>
    </row>
    <row r="1022" spans="4:4">
      <c r="D1022" s="204"/>
    </row>
    <row r="1023" spans="4:4">
      <c r="D1023" s="204"/>
    </row>
    <row r="1024" spans="4:4">
      <c r="D1024" s="204"/>
    </row>
    <row r="1025" spans="4:4">
      <c r="D1025" s="204"/>
    </row>
    <row r="1026" spans="4:4">
      <c r="D1026" s="204"/>
    </row>
    <row r="1027" spans="4:4">
      <c r="D1027" s="204"/>
    </row>
    <row r="1028" spans="4:4">
      <c r="D1028" s="204"/>
    </row>
    <row r="1029" spans="4:4">
      <c r="D1029" s="204"/>
    </row>
    <row r="1030" spans="4:4">
      <c r="D1030" s="204"/>
    </row>
    <row r="1031" spans="4:4">
      <c r="D1031" s="204"/>
    </row>
    <row r="1032" spans="4:4">
      <c r="D1032" s="204"/>
    </row>
    <row r="1033" spans="4:4">
      <c r="D1033" s="204"/>
    </row>
    <row r="1034" spans="4:4">
      <c r="D1034" s="204"/>
    </row>
    <row r="1035" spans="4:4">
      <c r="D1035" s="204"/>
    </row>
    <row r="1036" spans="4:4">
      <c r="D1036" s="204"/>
    </row>
    <row r="1037" spans="4:4">
      <c r="D1037" s="204"/>
    </row>
    <row r="1038" spans="4:4">
      <c r="D1038" s="204"/>
    </row>
    <row r="1039" spans="4:4">
      <c r="D1039" s="204"/>
    </row>
    <row r="1040" spans="4:4">
      <c r="D1040" s="204"/>
    </row>
    <row r="1041" spans="4:4">
      <c r="D1041" s="204"/>
    </row>
    <row r="1042" spans="4:4">
      <c r="D1042" s="204"/>
    </row>
    <row r="1043" spans="4:4">
      <c r="D1043" s="204"/>
    </row>
    <row r="1044" spans="4:4">
      <c r="D1044" s="204"/>
    </row>
    <row r="1045" spans="4:4">
      <c r="D1045" s="204"/>
    </row>
    <row r="1046" spans="4:4">
      <c r="D1046" s="204"/>
    </row>
    <row r="1047" spans="4:4">
      <c r="D1047" s="204"/>
    </row>
    <row r="1048" spans="4:4">
      <c r="D1048" s="204"/>
    </row>
    <row r="1049" spans="4:4">
      <c r="D1049" s="204"/>
    </row>
    <row r="1050" spans="4:4">
      <c r="D1050" s="204"/>
    </row>
    <row r="1051" spans="4:4">
      <c r="D1051" s="204"/>
    </row>
    <row r="1052" spans="4:4">
      <c r="D1052" s="204"/>
    </row>
    <row r="1053" spans="4:4">
      <c r="D1053" s="204"/>
    </row>
    <row r="1054" spans="4:4">
      <c r="D1054" s="204"/>
    </row>
    <row r="1055" spans="4:4">
      <c r="D1055" s="204"/>
    </row>
    <row r="1056" spans="4:4">
      <c r="D1056" s="204"/>
    </row>
    <row r="1057" spans="4:4">
      <c r="D1057" s="204"/>
    </row>
    <row r="1058" spans="4:4">
      <c r="D1058" s="204"/>
    </row>
    <row r="1059" spans="4:4">
      <c r="D1059" s="204"/>
    </row>
    <row r="1060" spans="4:4">
      <c r="D1060" s="204"/>
    </row>
    <row r="1061" spans="4:4">
      <c r="D1061" s="204"/>
    </row>
    <row r="1062" spans="4:4">
      <c r="D1062" s="204"/>
    </row>
    <row r="1063" spans="4:4">
      <c r="D1063" s="204"/>
    </row>
    <row r="1064" spans="4:4">
      <c r="D1064" s="204"/>
    </row>
    <row r="1065" spans="4:4">
      <c r="D1065" s="204"/>
    </row>
    <row r="1066" spans="4:4">
      <c r="D1066" s="204"/>
    </row>
    <row r="1067" spans="4:4">
      <c r="D1067" s="204"/>
    </row>
    <row r="1068" spans="4:4">
      <c r="D1068" s="204"/>
    </row>
    <row r="1069" spans="4:4">
      <c r="D1069" s="204"/>
    </row>
    <row r="1070" spans="4:4">
      <c r="D1070" s="204"/>
    </row>
    <row r="1071" spans="4:4">
      <c r="D1071" s="204"/>
    </row>
    <row r="1072" spans="4:4">
      <c r="D1072" s="204"/>
    </row>
    <row r="1073" spans="4:4">
      <c r="D1073" s="204"/>
    </row>
    <row r="1074" spans="4:4">
      <c r="D1074" s="204"/>
    </row>
    <row r="1075" spans="4:4">
      <c r="D1075" s="204"/>
    </row>
    <row r="1076" spans="4:4">
      <c r="D1076" s="204"/>
    </row>
    <row r="1077" spans="4:4">
      <c r="D1077" s="204"/>
    </row>
    <row r="1078" spans="4:4">
      <c r="D1078" s="204"/>
    </row>
    <row r="1079" spans="4:4">
      <c r="D1079" s="204"/>
    </row>
    <row r="1080" spans="4:4">
      <c r="D1080" s="204"/>
    </row>
    <row r="1081" spans="4:4">
      <c r="D1081" s="204"/>
    </row>
    <row r="1082" spans="4:4">
      <c r="D1082" s="204"/>
    </row>
    <row r="1083" spans="4:4">
      <c r="D1083" s="204"/>
    </row>
    <row r="1084" spans="4:4">
      <c r="D1084" s="204"/>
    </row>
    <row r="1085" spans="4:4">
      <c r="D1085" s="204"/>
    </row>
    <row r="1086" spans="4:4">
      <c r="D1086" s="204"/>
    </row>
    <row r="1087" spans="4:4">
      <c r="D1087" s="204"/>
    </row>
    <row r="1088" spans="4:4">
      <c r="D1088" s="204"/>
    </row>
    <row r="1089" spans="4:4">
      <c r="D1089" s="204"/>
    </row>
    <row r="1090" spans="4:4">
      <c r="D1090" s="204"/>
    </row>
    <row r="1091" spans="4:4">
      <c r="D1091" s="204"/>
    </row>
    <row r="1092" spans="4:4">
      <c r="D1092" s="204"/>
    </row>
    <row r="1093" spans="4:4">
      <c r="D1093" s="204"/>
    </row>
    <row r="1094" spans="4:4">
      <c r="D1094" s="204"/>
    </row>
    <row r="1095" spans="4:4">
      <c r="D1095" s="204"/>
    </row>
    <row r="1096" spans="4:4">
      <c r="D1096" s="204"/>
    </row>
    <row r="1097" spans="4:4">
      <c r="D1097" s="204"/>
    </row>
    <row r="1098" spans="4:4">
      <c r="D1098" s="204"/>
    </row>
    <row r="1099" spans="4:4">
      <c r="D1099" s="204"/>
    </row>
    <row r="1100" spans="4:4">
      <c r="D1100" s="204"/>
    </row>
    <row r="1101" spans="4:4">
      <c r="D1101" s="204"/>
    </row>
    <row r="1102" spans="4:4">
      <c r="D1102" s="204"/>
    </row>
    <row r="1103" spans="4:4">
      <c r="D1103" s="204"/>
    </row>
    <row r="1104" spans="4:4">
      <c r="D1104" s="204"/>
    </row>
    <row r="1105" spans="4:4">
      <c r="D1105" s="204"/>
    </row>
    <row r="1106" spans="4:4">
      <c r="D1106" s="204"/>
    </row>
    <row r="1107" spans="4:4">
      <c r="D1107" s="204"/>
    </row>
    <row r="1108" spans="4:4">
      <c r="D1108" s="204"/>
    </row>
    <row r="1109" spans="4:4">
      <c r="D1109" s="204"/>
    </row>
    <row r="1110" spans="4:4">
      <c r="D1110" s="204"/>
    </row>
    <row r="1111" spans="4:4">
      <c r="D1111" s="204"/>
    </row>
    <row r="1112" spans="4:4">
      <c r="D1112" s="204"/>
    </row>
    <row r="1113" spans="4:4">
      <c r="D1113" s="204"/>
    </row>
    <row r="1114" spans="4:4">
      <c r="D1114" s="204"/>
    </row>
    <row r="1115" spans="4:4">
      <c r="D1115" s="204"/>
    </row>
    <row r="1116" spans="4:4">
      <c r="D1116" s="204"/>
    </row>
    <row r="1117" spans="4:4">
      <c r="D1117" s="204"/>
    </row>
    <row r="1118" spans="4:4">
      <c r="D1118" s="204"/>
    </row>
    <row r="1119" spans="4:4">
      <c r="D1119" s="204"/>
    </row>
    <row r="1120" spans="4:4">
      <c r="D1120" s="204"/>
    </row>
    <row r="1121" spans="4:4">
      <c r="D1121" s="204"/>
    </row>
    <row r="1122" spans="4:4">
      <c r="D1122" s="204"/>
    </row>
    <row r="1123" spans="4:4">
      <c r="D1123" s="204"/>
    </row>
    <row r="1124" spans="4:4">
      <c r="D1124" s="204"/>
    </row>
    <row r="1125" spans="4:4">
      <c r="D1125" s="204"/>
    </row>
    <row r="1126" spans="4:4">
      <c r="D1126" s="204"/>
    </row>
    <row r="1127" spans="4:4">
      <c r="D1127" s="204"/>
    </row>
    <row r="1128" spans="4:4">
      <c r="D1128" s="204"/>
    </row>
    <row r="1129" spans="4:4">
      <c r="D1129" s="204"/>
    </row>
    <row r="1130" spans="4:4">
      <c r="D1130" s="204"/>
    </row>
    <row r="1131" spans="4:4">
      <c r="D1131" s="204"/>
    </row>
    <row r="1132" spans="4:4">
      <c r="D1132" s="204"/>
    </row>
    <row r="1133" spans="4:4">
      <c r="D1133" s="204"/>
    </row>
    <row r="1134" spans="4:4">
      <c r="D1134" s="204"/>
    </row>
    <row r="1135" spans="4:4">
      <c r="D1135" s="204"/>
    </row>
    <row r="1136" spans="4:4">
      <c r="D1136" s="204"/>
    </row>
    <row r="1137" spans="4:4">
      <c r="D1137" s="204"/>
    </row>
    <row r="1138" spans="4:4">
      <c r="D1138" s="204"/>
    </row>
    <row r="1139" spans="4:4">
      <c r="D1139" s="204"/>
    </row>
    <row r="1140" spans="4:4">
      <c r="D1140" s="204"/>
    </row>
    <row r="1141" spans="4:4">
      <c r="D1141" s="204"/>
    </row>
    <row r="1142" spans="4:4">
      <c r="D1142" s="204"/>
    </row>
    <row r="1143" spans="4:4">
      <c r="D1143" s="204"/>
    </row>
    <row r="1144" spans="4:4">
      <c r="D1144" s="204"/>
    </row>
    <row r="1145" spans="4:4">
      <c r="D1145" s="204"/>
    </row>
    <row r="1146" spans="4:4">
      <c r="D1146" s="204"/>
    </row>
    <row r="1147" spans="4:4">
      <c r="D1147" s="204"/>
    </row>
    <row r="1148" spans="4:4">
      <c r="D1148" s="204"/>
    </row>
    <row r="1149" spans="4:4">
      <c r="D1149" s="204"/>
    </row>
    <row r="1150" spans="4:4">
      <c r="D1150" s="204"/>
    </row>
    <row r="1151" spans="4:4">
      <c r="D1151" s="204"/>
    </row>
    <row r="1152" spans="4:4">
      <c r="D1152" s="204"/>
    </row>
    <row r="1153" spans="4:4">
      <c r="D1153" s="204"/>
    </row>
    <row r="1154" spans="4:4">
      <c r="D1154" s="204"/>
    </row>
    <row r="1155" spans="4:4">
      <c r="D1155" s="204"/>
    </row>
    <row r="1156" spans="4:4">
      <c r="D1156" s="204"/>
    </row>
    <row r="1157" spans="4:4">
      <c r="D1157" s="204"/>
    </row>
    <row r="1158" spans="4:4">
      <c r="D1158" s="204"/>
    </row>
    <row r="1159" spans="4:4">
      <c r="D1159" s="204"/>
    </row>
    <row r="1160" spans="4:4">
      <c r="D1160" s="204"/>
    </row>
    <row r="1161" spans="4:4">
      <c r="D1161" s="204"/>
    </row>
    <row r="1162" spans="4:4">
      <c r="D1162" s="204"/>
    </row>
    <row r="1163" spans="4:4">
      <c r="D1163" s="204"/>
    </row>
    <row r="1164" spans="4:4">
      <c r="D1164" s="204"/>
    </row>
    <row r="1165" spans="4:4">
      <c r="D1165" s="204"/>
    </row>
    <row r="1166" spans="4:4">
      <c r="D1166" s="204"/>
    </row>
    <row r="1167" spans="4:4">
      <c r="D1167" s="204"/>
    </row>
    <row r="1168" spans="4:4">
      <c r="D1168" s="204"/>
    </row>
    <row r="1169" spans="4:4">
      <c r="D1169" s="204"/>
    </row>
    <row r="1170" spans="4:4">
      <c r="D1170" s="204"/>
    </row>
    <row r="1171" spans="4:4">
      <c r="D1171" s="204"/>
    </row>
    <row r="1172" spans="4:4">
      <c r="D1172" s="204"/>
    </row>
    <row r="1173" spans="4:4">
      <c r="D1173" s="204"/>
    </row>
    <row r="1174" spans="4:4">
      <c r="D1174" s="204"/>
    </row>
    <row r="1175" spans="4:4">
      <c r="D1175" s="204"/>
    </row>
    <row r="1176" spans="4:4">
      <c r="D1176" s="204"/>
    </row>
    <row r="1177" spans="4:4">
      <c r="D1177" s="204"/>
    </row>
    <row r="1178" spans="4:4">
      <c r="D1178" s="204"/>
    </row>
    <row r="1179" spans="4:4">
      <c r="D1179" s="204"/>
    </row>
    <row r="1180" spans="4:4">
      <c r="D1180" s="204"/>
    </row>
    <row r="1181" spans="4:4">
      <c r="D1181" s="204"/>
    </row>
    <row r="1182" spans="4:4">
      <c r="D1182" s="204"/>
    </row>
    <row r="1183" spans="4:4">
      <c r="D1183" s="204"/>
    </row>
    <row r="1184" spans="4:4">
      <c r="D1184" s="204"/>
    </row>
    <row r="1185" spans="4:4">
      <c r="D1185" s="204"/>
    </row>
    <row r="1186" spans="4:4">
      <c r="D1186" s="204"/>
    </row>
    <row r="1187" spans="4:4">
      <c r="D1187" s="204"/>
    </row>
    <row r="1188" spans="4:4">
      <c r="D1188" s="204"/>
    </row>
    <row r="1189" spans="4:4">
      <c r="D1189" s="204"/>
    </row>
    <row r="1190" spans="4:4">
      <c r="D1190" s="204"/>
    </row>
    <row r="1191" spans="4:4">
      <c r="D1191" s="204"/>
    </row>
    <row r="1192" spans="4:4">
      <c r="D1192" s="204"/>
    </row>
    <row r="1193" spans="4:4">
      <c r="D1193" s="204"/>
    </row>
    <row r="1194" spans="4:4">
      <c r="D1194" s="204"/>
    </row>
    <row r="1195" spans="4:4">
      <c r="D1195" s="204"/>
    </row>
    <row r="1196" spans="4:4">
      <c r="D1196" s="204"/>
    </row>
    <row r="1197" spans="4:4">
      <c r="D1197" s="204"/>
    </row>
    <row r="1198" spans="4:4">
      <c r="D1198" s="204"/>
    </row>
    <row r="1199" spans="4:4">
      <c r="D1199" s="204"/>
    </row>
    <row r="1200" spans="4:4">
      <c r="D1200" s="204"/>
    </row>
    <row r="1201" spans="4:4">
      <c r="D1201" s="204"/>
    </row>
    <row r="1202" spans="4:4">
      <c r="D1202" s="204"/>
    </row>
    <row r="1203" spans="4:4">
      <c r="D1203" s="204"/>
    </row>
    <row r="1204" spans="4:4">
      <c r="D1204" s="204"/>
    </row>
    <row r="1205" spans="4:4">
      <c r="D1205" s="204"/>
    </row>
    <row r="1206" spans="4:4">
      <c r="D1206" s="204"/>
    </row>
    <row r="1207" spans="4:4">
      <c r="D1207" s="204"/>
    </row>
    <row r="1208" spans="4:4">
      <c r="D1208" s="204"/>
    </row>
    <row r="1209" spans="4:4">
      <c r="D1209" s="204"/>
    </row>
    <row r="1210" spans="4:4">
      <c r="D1210" s="204"/>
    </row>
    <row r="1211" spans="4:4">
      <c r="D1211" s="204"/>
    </row>
    <row r="1212" spans="4:4">
      <c r="D1212" s="204"/>
    </row>
    <row r="1213" spans="4:4">
      <c r="D1213" s="204"/>
    </row>
    <row r="1214" spans="4:4">
      <c r="D1214" s="204"/>
    </row>
    <row r="1215" spans="4:4">
      <c r="D1215" s="204"/>
    </row>
    <row r="1216" spans="4:4">
      <c r="D1216" s="204"/>
    </row>
    <row r="1217" spans="4:4">
      <c r="D1217" s="204"/>
    </row>
    <row r="1218" spans="4:4">
      <c r="D1218" s="204"/>
    </row>
    <row r="1219" spans="4:4">
      <c r="D1219" s="204"/>
    </row>
    <row r="1220" spans="4:4">
      <c r="D1220" s="204"/>
    </row>
    <row r="1221" spans="4:4">
      <c r="D1221" s="204"/>
    </row>
    <row r="1222" spans="4:4">
      <c r="D1222" s="204"/>
    </row>
    <row r="1223" spans="4:4">
      <c r="D1223" s="204"/>
    </row>
    <row r="1224" spans="4:4">
      <c r="D1224" s="204"/>
    </row>
    <row r="1225" spans="4:4">
      <c r="D1225" s="204"/>
    </row>
    <row r="1226" spans="4:4">
      <c r="D1226" s="204"/>
    </row>
    <row r="1227" spans="4:4">
      <c r="D1227" s="204"/>
    </row>
    <row r="1228" spans="4:4">
      <c r="D1228" s="204"/>
    </row>
    <row r="1229" spans="4:4">
      <c r="D1229" s="204"/>
    </row>
    <row r="1230" spans="4:4">
      <c r="D1230" s="204"/>
    </row>
    <row r="1231" spans="4:4">
      <c r="D1231" s="204"/>
    </row>
    <row r="1232" spans="4:4">
      <c r="D1232" s="204"/>
    </row>
    <row r="1233" spans="4:4">
      <c r="D1233" s="204"/>
    </row>
    <row r="1234" spans="4:4">
      <c r="D1234" s="204"/>
    </row>
    <row r="1235" spans="4:4">
      <c r="D1235" s="204"/>
    </row>
    <row r="1236" spans="4:4">
      <c r="D1236" s="204"/>
    </row>
    <row r="1237" spans="4:4">
      <c r="D1237" s="204"/>
    </row>
    <row r="1238" spans="4:4">
      <c r="D1238" s="204"/>
    </row>
    <row r="1239" spans="4:4">
      <c r="D1239" s="204"/>
    </row>
    <row r="1240" spans="4:4">
      <c r="D1240" s="204"/>
    </row>
    <row r="1241" spans="4:4">
      <c r="D1241" s="204"/>
    </row>
    <row r="1242" spans="4:4">
      <c r="D1242" s="204"/>
    </row>
    <row r="1243" spans="4:4">
      <c r="D1243" s="204"/>
    </row>
    <row r="1244" spans="4:4">
      <c r="D1244" s="204"/>
    </row>
    <row r="1245" spans="4:4">
      <c r="D1245" s="204"/>
    </row>
    <row r="1246" spans="4:4">
      <c r="D1246" s="204"/>
    </row>
    <row r="1247" spans="4:4">
      <c r="D1247" s="204"/>
    </row>
    <row r="1248" spans="4:4">
      <c r="D1248" s="204"/>
    </row>
    <row r="1249" spans="4:4">
      <c r="D1249" s="204"/>
    </row>
    <row r="1250" spans="4:4">
      <c r="D1250" s="204"/>
    </row>
    <row r="1251" spans="4:4">
      <c r="D1251" s="204"/>
    </row>
    <row r="1252" spans="4:4">
      <c r="D1252" s="204"/>
    </row>
    <row r="1253" spans="4:4">
      <c r="D1253" s="204"/>
    </row>
    <row r="1254" spans="4:4">
      <c r="D1254" s="204"/>
    </row>
    <row r="1255" spans="4:4">
      <c r="D1255" s="204"/>
    </row>
    <row r="1256" spans="4:4">
      <c r="D1256" s="204"/>
    </row>
    <row r="1257" spans="4:4">
      <c r="D1257" s="204"/>
    </row>
    <row r="1258" spans="4:4">
      <c r="D1258" s="204"/>
    </row>
    <row r="1259" spans="4:4">
      <c r="D1259" s="204"/>
    </row>
    <row r="1260" spans="4:4">
      <c r="D1260" s="204"/>
    </row>
    <row r="1261" spans="4:4">
      <c r="D1261" s="204"/>
    </row>
    <row r="1262" spans="4:4">
      <c r="D1262" s="204"/>
    </row>
    <row r="1263" spans="4:4">
      <c r="D1263" s="204"/>
    </row>
    <row r="1264" spans="4:4">
      <c r="D1264" s="204"/>
    </row>
    <row r="1265" spans="4:4">
      <c r="D1265" s="204"/>
    </row>
    <row r="1266" spans="4:4">
      <c r="D1266" s="204"/>
    </row>
    <row r="1267" spans="4:4">
      <c r="D1267" s="204"/>
    </row>
    <row r="1268" spans="4:4">
      <c r="D1268" s="204"/>
    </row>
    <row r="1269" spans="4:4">
      <c r="D1269" s="204"/>
    </row>
    <row r="1270" spans="4:4">
      <c r="D1270" s="204"/>
    </row>
    <row r="1271" spans="4:4">
      <c r="D1271" s="204"/>
    </row>
    <row r="1272" spans="4:4">
      <c r="D1272" s="204"/>
    </row>
    <row r="1273" spans="4:4">
      <c r="D1273" s="204"/>
    </row>
    <row r="1274" spans="4:4">
      <c r="D1274" s="204"/>
    </row>
    <row r="1275" spans="4:4">
      <c r="D1275" s="204"/>
    </row>
    <row r="1276" spans="4:4">
      <c r="D1276" s="204"/>
    </row>
    <row r="1277" spans="4:4">
      <c r="D1277" s="204"/>
    </row>
    <row r="1278" spans="4:4">
      <c r="D1278" s="204"/>
    </row>
    <row r="1279" spans="4:4">
      <c r="D1279" s="204"/>
    </row>
    <row r="1280" spans="4:4">
      <c r="D1280" s="204"/>
    </row>
    <row r="1281" spans="4:4">
      <c r="D1281" s="204"/>
    </row>
    <row r="1282" spans="4:4">
      <c r="D1282" s="204"/>
    </row>
    <row r="1283" spans="4:4">
      <c r="D1283" s="204"/>
    </row>
    <row r="1284" spans="4:4">
      <c r="D1284" s="204"/>
    </row>
    <row r="1285" spans="4:4">
      <c r="D1285" s="204"/>
    </row>
    <row r="1286" spans="4:4">
      <c r="D1286" s="204"/>
    </row>
    <row r="1287" spans="4:4">
      <c r="D1287" s="204"/>
    </row>
    <row r="1288" spans="4:4">
      <c r="D1288" s="204"/>
    </row>
    <row r="1289" spans="4:4">
      <c r="D1289" s="204"/>
    </row>
    <row r="1290" spans="4:4">
      <c r="D1290" s="204"/>
    </row>
    <row r="1291" spans="4:4">
      <c r="D1291" s="204"/>
    </row>
    <row r="1292" spans="4:4">
      <c r="D1292" s="204"/>
    </row>
    <row r="1293" spans="4:4">
      <c r="D1293" s="204"/>
    </row>
    <row r="1294" spans="4:4">
      <c r="D1294" s="204"/>
    </row>
    <row r="1295" spans="4:4">
      <c r="D1295" s="204"/>
    </row>
    <row r="1296" spans="4:4">
      <c r="D1296" s="204"/>
    </row>
    <row r="1297" spans="4:4">
      <c r="D1297" s="204"/>
    </row>
    <row r="1298" spans="4:4">
      <c r="D1298" s="204"/>
    </row>
    <row r="1299" spans="4:4">
      <c r="D1299" s="204"/>
    </row>
    <row r="1300" spans="4:4">
      <c r="D1300" s="204"/>
    </row>
    <row r="1301" spans="4:4">
      <c r="D1301" s="204"/>
    </row>
    <row r="1302" spans="4:4">
      <c r="D1302" s="204"/>
    </row>
    <row r="1303" spans="4:4">
      <c r="D1303" s="204"/>
    </row>
    <row r="1304" spans="4:4">
      <c r="D1304" s="204"/>
    </row>
    <row r="1305" spans="4:4">
      <c r="D1305" s="204"/>
    </row>
    <row r="1306" spans="4:4">
      <c r="D1306" s="204"/>
    </row>
    <row r="1307" spans="4:4">
      <c r="D1307" s="204"/>
    </row>
    <row r="1308" spans="4:4">
      <c r="D1308" s="204"/>
    </row>
    <row r="1309" spans="4:4">
      <c r="D1309" s="204"/>
    </row>
    <row r="1310" spans="4:4">
      <c r="D1310" s="204"/>
    </row>
    <row r="1311" spans="4:4">
      <c r="D1311" s="204"/>
    </row>
    <row r="1312" spans="4:4">
      <c r="D1312" s="204"/>
    </row>
    <row r="1313" spans="4:4">
      <c r="D1313" s="204"/>
    </row>
    <row r="1314" spans="4:4">
      <c r="D1314" s="204"/>
    </row>
    <row r="1315" spans="4:4">
      <c r="D1315" s="204"/>
    </row>
    <row r="1316" spans="4:4">
      <c r="D1316" s="204"/>
    </row>
    <row r="1317" spans="4:4">
      <c r="D1317" s="204"/>
    </row>
    <row r="1318" spans="4:4">
      <c r="D1318" s="204"/>
    </row>
    <row r="1319" spans="4:4">
      <c r="D1319" s="204"/>
    </row>
    <row r="1320" spans="4:4">
      <c r="D1320" s="204"/>
    </row>
    <row r="1321" spans="4:4">
      <c r="D1321" s="204"/>
    </row>
    <row r="1322" spans="4:4">
      <c r="D1322" s="204"/>
    </row>
    <row r="1323" spans="4:4">
      <c r="D1323" s="204"/>
    </row>
    <row r="1324" spans="4:4">
      <c r="D1324" s="204"/>
    </row>
    <row r="1325" spans="4:4">
      <c r="D1325" s="204"/>
    </row>
    <row r="1326" spans="4:4">
      <c r="D1326" s="204"/>
    </row>
    <row r="1327" spans="4:4">
      <c r="D1327" s="204"/>
    </row>
    <row r="1328" spans="4:4">
      <c r="D1328" s="204"/>
    </row>
    <row r="1329" spans="4:4">
      <c r="D1329" s="204"/>
    </row>
    <row r="1330" spans="4:4">
      <c r="D1330" s="204"/>
    </row>
    <row r="1331" spans="4:4">
      <c r="D1331" s="204"/>
    </row>
    <row r="1332" spans="4:4">
      <c r="D1332" s="204"/>
    </row>
    <row r="1333" spans="4:4">
      <c r="D1333" s="204"/>
    </row>
    <row r="1334" spans="4:4">
      <c r="D1334" s="204"/>
    </row>
    <row r="1335" spans="4:4">
      <c r="D1335" s="204"/>
    </row>
    <row r="1336" spans="4:4">
      <c r="D1336" s="204"/>
    </row>
    <row r="1337" spans="4:4">
      <c r="D1337" s="204"/>
    </row>
    <row r="1338" spans="4:4">
      <c r="D1338" s="204"/>
    </row>
    <row r="1339" spans="4:4">
      <c r="D1339" s="204"/>
    </row>
    <row r="1340" spans="4:4">
      <c r="D1340" s="204"/>
    </row>
    <row r="1341" spans="4:4">
      <c r="D1341" s="204"/>
    </row>
    <row r="1342" spans="4:4">
      <c r="D1342" s="204"/>
    </row>
    <row r="1343" spans="4:4">
      <c r="D1343" s="204"/>
    </row>
    <row r="1344" spans="4:4">
      <c r="D1344" s="204"/>
    </row>
    <row r="1345" spans="4:4">
      <c r="D1345" s="204"/>
    </row>
    <row r="1346" spans="4:4">
      <c r="D1346" s="204"/>
    </row>
    <row r="1347" spans="4:4">
      <c r="D1347" s="204"/>
    </row>
    <row r="1348" spans="4:4">
      <c r="D1348" s="204"/>
    </row>
    <row r="1349" spans="4:4">
      <c r="D1349" s="204"/>
    </row>
    <row r="1350" spans="4:4">
      <c r="D1350" s="204"/>
    </row>
    <row r="1351" spans="4:4">
      <c r="D1351" s="204"/>
    </row>
    <row r="1352" spans="4:4">
      <c r="D1352" s="204"/>
    </row>
    <row r="1353" spans="4:4">
      <c r="D1353" s="204"/>
    </row>
    <row r="1354" spans="4:4">
      <c r="D1354" s="204"/>
    </row>
    <row r="1355" spans="4:4">
      <c r="D1355" s="204"/>
    </row>
    <row r="1356" spans="4:4">
      <c r="D1356" s="204"/>
    </row>
    <row r="1357" spans="4:4">
      <c r="D1357" s="204"/>
    </row>
    <row r="1358" spans="4:4">
      <c r="D1358" s="204"/>
    </row>
    <row r="1359" spans="4:4">
      <c r="D1359" s="204"/>
    </row>
    <row r="1360" spans="4:4">
      <c r="D1360" s="204"/>
    </row>
    <row r="1361" spans="4:4">
      <c r="D1361" s="204"/>
    </row>
    <row r="1362" spans="4:4">
      <c r="D1362" s="204"/>
    </row>
    <row r="1363" spans="4:4">
      <c r="D1363" s="204"/>
    </row>
    <row r="1364" spans="4:4">
      <c r="D1364" s="204"/>
    </row>
    <row r="1365" spans="4:4">
      <c r="D1365" s="204"/>
    </row>
    <row r="1366" spans="4:4">
      <c r="D1366" s="204"/>
    </row>
    <row r="1367" spans="4:4">
      <c r="D1367" s="204"/>
    </row>
    <row r="1368" spans="4:4">
      <c r="D1368" s="204"/>
    </row>
    <row r="1369" spans="4:4">
      <c r="D1369" s="204"/>
    </row>
    <row r="1370" spans="4:4">
      <c r="D1370" s="204"/>
    </row>
    <row r="1371" spans="4:4">
      <c r="D1371" s="204"/>
    </row>
    <row r="1372" spans="4:4">
      <c r="D1372" s="204"/>
    </row>
    <row r="1373" spans="4:4">
      <c r="D1373" s="204"/>
    </row>
    <row r="1374" spans="4:4">
      <c r="D1374" s="204"/>
    </row>
    <row r="1375" spans="4:4">
      <c r="D1375" s="204"/>
    </row>
    <row r="1376" spans="4:4">
      <c r="D1376" s="204"/>
    </row>
    <row r="1377" spans="4:4">
      <c r="D1377" s="204"/>
    </row>
    <row r="1378" spans="4:4">
      <c r="D1378" s="204"/>
    </row>
    <row r="1379" spans="4:4">
      <c r="D1379" s="204"/>
    </row>
    <row r="1380" spans="4:4">
      <c r="D1380" s="204"/>
    </row>
    <row r="1381" spans="4:4">
      <c r="D1381" s="204"/>
    </row>
    <row r="1382" spans="4:4">
      <c r="D1382" s="204"/>
    </row>
    <row r="1383" spans="4:4">
      <c r="D1383" s="204"/>
    </row>
    <row r="1384" spans="4:4">
      <c r="D1384" s="204"/>
    </row>
    <row r="1385" spans="4:4">
      <c r="D1385" s="204"/>
    </row>
    <row r="1386" spans="4:4">
      <c r="D1386" s="204"/>
    </row>
    <row r="1387" spans="4:4">
      <c r="D1387" s="204"/>
    </row>
    <row r="1388" spans="4:4">
      <c r="D1388" s="204"/>
    </row>
    <row r="1389" spans="4:4">
      <c r="D1389" s="204"/>
    </row>
    <row r="1390" spans="4:4">
      <c r="D1390" s="204"/>
    </row>
    <row r="1391" spans="4:4">
      <c r="D1391" s="204"/>
    </row>
    <row r="1392" spans="4:4">
      <c r="D1392" s="204"/>
    </row>
    <row r="1393" spans="4:4">
      <c r="D1393" s="204"/>
    </row>
    <row r="1394" spans="4:4">
      <c r="D1394" s="204"/>
    </row>
    <row r="1395" spans="4:4">
      <c r="D1395" s="204"/>
    </row>
    <row r="1396" spans="4:4">
      <c r="D1396" s="204"/>
    </row>
    <row r="1397" spans="4:4">
      <c r="D1397" s="204"/>
    </row>
    <row r="1398" spans="4:4">
      <c r="D1398" s="204"/>
    </row>
    <row r="1399" spans="4:4">
      <c r="D1399" s="204"/>
    </row>
    <row r="1400" spans="4:4">
      <c r="D1400" s="204"/>
    </row>
    <row r="1401" spans="4:4">
      <c r="D1401" s="204"/>
    </row>
    <row r="1402" spans="4:4">
      <c r="D1402" s="204"/>
    </row>
    <row r="1403" spans="4:4">
      <c r="D1403" s="204"/>
    </row>
    <row r="1404" spans="4:4">
      <c r="D1404" s="204"/>
    </row>
    <row r="1405" spans="4:4">
      <c r="D1405" s="204"/>
    </row>
    <row r="1406" spans="4:4">
      <c r="D1406" s="204"/>
    </row>
    <row r="1407" spans="4:4">
      <c r="D1407" s="204"/>
    </row>
    <row r="1408" spans="4:4">
      <c r="D1408" s="204"/>
    </row>
    <row r="1409" spans="4:4">
      <c r="D1409" s="204"/>
    </row>
    <row r="1410" spans="4:4">
      <c r="D1410" s="204"/>
    </row>
    <row r="1411" spans="4:4">
      <c r="D1411" s="204"/>
    </row>
    <row r="1412" spans="4:4">
      <c r="D1412" s="204"/>
    </row>
    <row r="1413" spans="4:4">
      <c r="D1413" s="204"/>
    </row>
    <row r="1414" spans="4:4">
      <c r="D1414" s="204"/>
    </row>
    <row r="1415" spans="4:4">
      <c r="D1415" s="204"/>
    </row>
    <row r="1416" spans="4:4">
      <c r="D1416" s="204"/>
    </row>
    <row r="1417" spans="4:4">
      <c r="D1417" s="204"/>
    </row>
    <row r="1418" spans="4:4">
      <c r="D1418" s="204"/>
    </row>
    <row r="1419" spans="4:4">
      <c r="D1419" s="204"/>
    </row>
    <row r="1420" spans="4:4">
      <c r="D1420" s="204"/>
    </row>
    <row r="1421" spans="4:4">
      <c r="D1421" s="204"/>
    </row>
    <row r="1422" spans="4:4">
      <c r="D1422" s="204"/>
    </row>
    <row r="1423" spans="4:4">
      <c r="D1423" s="204"/>
    </row>
    <row r="1424" spans="4:4">
      <c r="D1424" s="204"/>
    </row>
    <row r="1425" spans="4:4">
      <c r="D1425" s="204"/>
    </row>
    <row r="1426" spans="4:4">
      <c r="D1426" s="204"/>
    </row>
    <row r="1427" spans="4:4">
      <c r="D1427" s="204"/>
    </row>
    <row r="1428" spans="4:4">
      <c r="D1428" s="204"/>
    </row>
    <row r="1429" spans="4:4">
      <c r="D1429" s="204"/>
    </row>
    <row r="1430" spans="4:4">
      <c r="D1430" s="204"/>
    </row>
    <row r="1431" spans="4:4">
      <c r="D1431" s="204"/>
    </row>
    <row r="1432" spans="4:4">
      <c r="D1432" s="204"/>
    </row>
    <row r="1433" spans="4:4">
      <c r="D1433" s="204"/>
    </row>
    <row r="1434" spans="4:4">
      <c r="D1434" s="204"/>
    </row>
    <row r="1435" spans="4:4">
      <c r="D1435" s="204"/>
    </row>
    <row r="1436" spans="4:4">
      <c r="D1436" s="204"/>
    </row>
    <row r="1437" spans="4:4">
      <c r="D1437" s="204"/>
    </row>
    <row r="1438" spans="4:4">
      <c r="D1438" s="204"/>
    </row>
    <row r="1439" spans="4:4">
      <c r="D1439" s="204"/>
    </row>
    <row r="1440" spans="4:4">
      <c r="D1440" s="204"/>
    </row>
    <row r="1441" spans="4:4">
      <c r="D1441" s="204"/>
    </row>
    <row r="1442" spans="4:4">
      <c r="D1442" s="204"/>
    </row>
    <row r="1443" spans="4:4">
      <c r="D1443" s="204"/>
    </row>
    <row r="1444" spans="4:4">
      <c r="D1444" s="204"/>
    </row>
    <row r="1445" spans="4:4">
      <c r="D1445" s="204"/>
    </row>
    <row r="1446" spans="4:4">
      <c r="D1446" s="204"/>
    </row>
    <row r="1447" spans="4:4">
      <c r="D1447" s="204"/>
    </row>
    <row r="1448" spans="4:4">
      <c r="D1448" s="204"/>
    </row>
    <row r="1449" spans="4:4">
      <c r="D1449" s="204"/>
    </row>
    <row r="1450" spans="4:4">
      <c r="D1450" s="204"/>
    </row>
    <row r="1451" spans="4:4">
      <c r="D1451" s="204"/>
    </row>
    <row r="1452" spans="4:4">
      <c r="D1452" s="204"/>
    </row>
    <row r="1453" spans="4:4">
      <c r="D1453" s="204"/>
    </row>
    <row r="1454" spans="4:4">
      <c r="D1454" s="204"/>
    </row>
    <row r="1455" spans="4:4">
      <c r="D1455" s="204"/>
    </row>
    <row r="1456" spans="4:4">
      <c r="D1456" s="204"/>
    </row>
    <row r="1457" spans="4:4">
      <c r="D1457" s="204"/>
    </row>
    <row r="1458" spans="4:4">
      <c r="D1458" s="204"/>
    </row>
    <row r="1459" spans="4:4">
      <c r="D1459" s="204"/>
    </row>
    <row r="1460" spans="4:4">
      <c r="D1460" s="204"/>
    </row>
    <row r="1461" spans="4:4">
      <c r="D1461" s="204"/>
    </row>
    <row r="1462" spans="4:4">
      <c r="D1462" s="204"/>
    </row>
    <row r="1463" spans="4:4">
      <c r="D1463" s="204"/>
    </row>
    <row r="1464" spans="4:4">
      <c r="D1464" s="204"/>
    </row>
    <row r="1465" spans="4:4">
      <c r="D1465" s="204"/>
    </row>
    <row r="1466" spans="4:4">
      <c r="D1466" s="204"/>
    </row>
    <row r="1467" spans="4:4">
      <c r="D1467" s="204"/>
    </row>
    <row r="1468" spans="4:4">
      <c r="D1468" s="204"/>
    </row>
    <row r="1469" spans="4:4">
      <c r="D1469" s="204"/>
    </row>
    <row r="1470" spans="4:4">
      <c r="D1470" s="204"/>
    </row>
    <row r="1471" spans="4:4">
      <c r="D1471" s="204"/>
    </row>
    <row r="1472" spans="4:4">
      <c r="D1472" s="204"/>
    </row>
    <row r="1473" spans="4:4">
      <c r="D1473" s="204"/>
    </row>
    <row r="1474" spans="4:4">
      <c r="D1474" s="204"/>
    </row>
    <row r="1475" spans="4:4">
      <c r="D1475" s="204"/>
    </row>
    <row r="1476" spans="4:4">
      <c r="D1476" s="204"/>
    </row>
    <row r="1477" spans="4:4">
      <c r="D1477" s="204"/>
    </row>
    <row r="1478" spans="4:4">
      <c r="D1478" s="204"/>
    </row>
    <row r="1479" spans="4:4">
      <c r="D1479" s="204"/>
    </row>
    <row r="1480" spans="4:4">
      <c r="D1480" s="204"/>
    </row>
    <row r="1481" spans="4:4">
      <c r="D1481" s="204"/>
    </row>
    <row r="1482" spans="4:4">
      <c r="D1482" s="204"/>
    </row>
    <row r="1483" spans="4:4">
      <c r="D1483" s="204"/>
    </row>
    <row r="1484" spans="4:4">
      <c r="D1484" s="204"/>
    </row>
    <row r="1485" spans="4:4">
      <c r="D1485" s="204"/>
    </row>
    <row r="1486" spans="4:4">
      <c r="D1486" s="204"/>
    </row>
    <row r="1487" spans="4:4">
      <c r="D1487" s="204"/>
    </row>
    <row r="1488" spans="4:4">
      <c r="D1488" s="204"/>
    </row>
    <row r="1489" spans="4:4">
      <c r="D1489" s="204"/>
    </row>
    <row r="1490" spans="4:4">
      <c r="D1490" s="204"/>
    </row>
    <row r="1491" spans="4:4">
      <c r="D1491" s="204"/>
    </row>
    <row r="1492" spans="4:4">
      <c r="D1492" s="204"/>
    </row>
    <row r="1493" spans="4:4">
      <c r="D1493" s="204"/>
    </row>
    <row r="1494" spans="4:4">
      <c r="D1494" s="204"/>
    </row>
    <row r="1495" spans="4:4">
      <c r="D1495" s="204"/>
    </row>
    <row r="1496" spans="4:4">
      <c r="D1496" s="204"/>
    </row>
    <row r="1497" spans="4:4">
      <c r="D1497" s="204"/>
    </row>
    <row r="1498" spans="4:4">
      <c r="D1498" s="204"/>
    </row>
    <row r="1499" spans="4:4">
      <c r="D1499" s="204"/>
    </row>
    <row r="1500" spans="4:4">
      <c r="D1500" s="204"/>
    </row>
    <row r="1501" spans="4:4">
      <c r="D1501" s="204"/>
    </row>
    <row r="1502" spans="4:4">
      <c r="D1502" s="204"/>
    </row>
    <row r="1503" spans="4:4">
      <c r="D1503" s="204"/>
    </row>
    <row r="1504" spans="4:4">
      <c r="D1504" s="204"/>
    </row>
    <row r="1505" spans="4:4">
      <c r="D1505" s="204"/>
    </row>
    <row r="1506" spans="4:4">
      <c r="D1506" s="204"/>
    </row>
    <row r="1507" spans="4:4">
      <c r="D1507" s="204"/>
    </row>
    <row r="1508" spans="4:4">
      <c r="D1508" s="204"/>
    </row>
    <row r="1509" spans="4:4">
      <c r="D1509" s="204"/>
    </row>
    <row r="1510" spans="4:4">
      <c r="D1510" s="204"/>
    </row>
    <row r="1511" spans="4:4">
      <c r="D1511" s="204"/>
    </row>
    <row r="1512" spans="4:4">
      <c r="D1512" s="204"/>
    </row>
    <row r="1513" spans="4:4">
      <c r="D1513" s="204"/>
    </row>
    <row r="1514" spans="4:4">
      <c r="D1514" s="204"/>
    </row>
    <row r="1515" spans="4:4">
      <c r="D1515" s="204"/>
    </row>
    <row r="1516" spans="4:4">
      <c r="D1516" s="204"/>
    </row>
    <row r="1517" spans="4:4">
      <c r="D1517" s="204"/>
    </row>
    <row r="1518" spans="4:4">
      <c r="D1518" s="204"/>
    </row>
    <row r="1519" spans="4:4">
      <c r="D1519" s="204"/>
    </row>
    <row r="1520" spans="4:4">
      <c r="D1520" s="204"/>
    </row>
    <row r="1521" spans="4:4">
      <c r="D1521" s="204"/>
    </row>
    <row r="1522" spans="4:4">
      <c r="D1522" s="204"/>
    </row>
    <row r="1523" spans="4:4">
      <c r="D1523" s="204"/>
    </row>
    <row r="1524" spans="4:4">
      <c r="D1524" s="204"/>
    </row>
    <row r="1525" spans="4:4">
      <c r="D1525" s="204"/>
    </row>
    <row r="1526" spans="4:4">
      <c r="D1526" s="204"/>
    </row>
    <row r="1527" spans="4:4">
      <c r="D1527" s="204"/>
    </row>
    <row r="1528" spans="4:4">
      <c r="D1528" s="204"/>
    </row>
    <row r="1529" spans="4:4">
      <c r="D1529" s="204"/>
    </row>
    <row r="1530" spans="4:4">
      <c r="D1530" s="204"/>
    </row>
    <row r="1531" spans="4:4">
      <c r="D1531" s="204"/>
    </row>
    <row r="1532" spans="4:4">
      <c r="D1532" s="204"/>
    </row>
    <row r="1533" spans="4:4">
      <c r="D1533" s="204"/>
    </row>
    <row r="1534" spans="4:4">
      <c r="D1534" s="204"/>
    </row>
    <row r="1535" spans="4:4">
      <c r="D1535" s="204"/>
    </row>
    <row r="1536" spans="4:4">
      <c r="D1536" s="204"/>
    </row>
    <row r="1537" spans="4:4">
      <c r="D1537" s="204"/>
    </row>
    <row r="1538" spans="4:4">
      <c r="D1538" s="204"/>
    </row>
    <row r="1539" spans="4:4">
      <c r="D1539" s="204"/>
    </row>
    <row r="1540" spans="4:4">
      <c r="D1540" s="204"/>
    </row>
    <row r="1541" spans="4:4">
      <c r="D1541" s="204"/>
    </row>
    <row r="1542" spans="4:4">
      <c r="D1542" s="204"/>
    </row>
    <row r="1543" spans="4:4">
      <c r="D1543" s="204"/>
    </row>
    <row r="1544" spans="4:4">
      <c r="D1544" s="204"/>
    </row>
    <row r="1545" spans="4:4">
      <c r="D1545" s="204"/>
    </row>
    <row r="1546" spans="4:4">
      <c r="D1546" s="204"/>
    </row>
    <row r="1547" spans="4:4">
      <c r="D1547" s="204"/>
    </row>
    <row r="1548" spans="4:4">
      <c r="D1548" s="204"/>
    </row>
    <row r="1549" spans="4:4">
      <c r="D1549" s="204"/>
    </row>
    <row r="1550" spans="4:4">
      <c r="D1550" s="204"/>
    </row>
    <row r="1551" spans="4:4">
      <c r="D1551" s="204"/>
    </row>
    <row r="1552" spans="4:4">
      <c r="D1552" s="204"/>
    </row>
    <row r="1553" spans="4:4">
      <c r="D1553" s="204"/>
    </row>
    <row r="1554" spans="4:4">
      <c r="D1554" s="204"/>
    </row>
    <row r="1555" spans="4:4">
      <c r="D1555" s="204"/>
    </row>
    <row r="1556" spans="4:4">
      <c r="D1556" s="204"/>
    </row>
    <row r="1557" spans="4:4">
      <c r="D1557" s="204"/>
    </row>
    <row r="1558" spans="4:4">
      <c r="D1558" s="204"/>
    </row>
    <row r="1559" spans="4:4">
      <c r="D1559" s="204"/>
    </row>
    <row r="1560" spans="4:4">
      <c r="D1560" s="204"/>
    </row>
    <row r="1561" spans="4:4">
      <c r="D1561" s="204"/>
    </row>
    <row r="1562" spans="4:4">
      <c r="D1562" s="204"/>
    </row>
    <row r="1563" spans="4:4">
      <c r="D1563" s="204"/>
    </row>
    <row r="1564" spans="4:4">
      <c r="D1564" s="204"/>
    </row>
    <row r="1565" spans="4:4">
      <c r="D1565" s="204"/>
    </row>
    <row r="1566" spans="4:4">
      <c r="D1566" s="204"/>
    </row>
    <row r="1567" spans="4:4">
      <c r="D1567" s="204"/>
    </row>
    <row r="1568" spans="4:4">
      <c r="D1568" s="204"/>
    </row>
    <row r="1569" spans="4:4">
      <c r="D1569" s="204"/>
    </row>
    <row r="1570" spans="4:4">
      <c r="D1570" s="204"/>
    </row>
    <row r="1571" spans="4:4">
      <c r="D1571" s="204"/>
    </row>
    <row r="1572" spans="4:4">
      <c r="D1572" s="204"/>
    </row>
    <row r="1573" spans="4:4">
      <c r="D1573" s="204"/>
    </row>
    <row r="1574" spans="4:4">
      <c r="D1574" s="204"/>
    </row>
    <row r="1575" spans="4:4">
      <c r="D1575" s="204"/>
    </row>
    <row r="1576" spans="4:4">
      <c r="D1576" s="204"/>
    </row>
    <row r="1577" spans="4:4">
      <c r="D1577" s="204"/>
    </row>
    <row r="1578" spans="4:4">
      <c r="D1578" s="204"/>
    </row>
    <row r="1579" spans="4:4">
      <c r="D1579" s="204"/>
    </row>
    <row r="1580" spans="4:4">
      <c r="D1580" s="204"/>
    </row>
    <row r="1581" spans="4:4">
      <c r="D1581" s="204"/>
    </row>
    <row r="1582" spans="4:4">
      <c r="D1582" s="204"/>
    </row>
    <row r="1583" spans="4:4">
      <c r="D1583" s="204"/>
    </row>
    <row r="1584" spans="4:4">
      <c r="D1584" s="204"/>
    </row>
    <row r="1585" spans="4:4">
      <c r="D1585" s="204"/>
    </row>
    <row r="1586" spans="4:4">
      <c r="D1586" s="204"/>
    </row>
    <row r="1587" spans="4:4">
      <c r="D1587" s="204"/>
    </row>
    <row r="1588" spans="4:4">
      <c r="D1588" s="204"/>
    </row>
    <row r="1589" spans="4:4">
      <c r="D1589" s="204"/>
    </row>
    <row r="1590" spans="4:4">
      <c r="D1590" s="204"/>
    </row>
    <row r="1591" spans="4:4">
      <c r="D1591" s="204"/>
    </row>
    <row r="1592" spans="4:4">
      <c r="D1592" s="204"/>
    </row>
    <row r="1593" spans="4:4">
      <c r="D1593" s="204"/>
    </row>
    <row r="1594" spans="4:4">
      <c r="D1594" s="204"/>
    </row>
    <row r="1595" spans="4:4">
      <c r="D1595" s="204"/>
    </row>
    <row r="1596" spans="4:4">
      <c r="D1596" s="204"/>
    </row>
    <row r="1597" spans="4:4">
      <c r="D1597" s="204"/>
    </row>
    <row r="1598" spans="4:4">
      <c r="D1598" s="204"/>
    </row>
    <row r="1599" spans="4:4">
      <c r="D1599" s="204"/>
    </row>
    <row r="1600" spans="4:4">
      <c r="D1600" s="204"/>
    </row>
    <row r="1601" spans="4:4">
      <c r="D1601" s="204"/>
    </row>
    <row r="1602" spans="4:4">
      <c r="D1602" s="204"/>
    </row>
    <row r="1603" spans="4:4">
      <c r="D1603" s="204"/>
    </row>
    <row r="1604" spans="4:4">
      <c r="D1604" s="204"/>
    </row>
    <row r="1605" spans="4:4">
      <c r="D1605" s="204"/>
    </row>
    <row r="1606" spans="4:4">
      <c r="D1606" s="204"/>
    </row>
    <row r="1607" spans="4:4">
      <c r="D1607" s="204"/>
    </row>
    <row r="1608" spans="4:4">
      <c r="D1608" s="204"/>
    </row>
    <row r="1609" spans="4:4">
      <c r="D1609" s="204"/>
    </row>
    <row r="1610" spans="4:4">
      <c r="D1610" s="204"/>
    </row>
    <row r="1611" spans="4:4">
      <c r="D1611" s="204"/>
    </row>
    <row r="1612" spans="4:4">
      <c r="D1612" s="204"/>
    </row>
    <row r="1613" spans="4:4">
      <c r="D1613" s="204"/>
    </row>
    <row r="1614" spans="4:4">
      <c r="D1614" s="204"/>
    </row>
    <row r="1615" spans="4:4">
      <c r="D1615" s="204"/>
    </row>
    <row r="1616" spans="4:4">
      <c r="D1616" s="204"/>
    </row>
    <row r="1617" spans="4:4">
      <c r="D1617" s="204"/>
    </row>
    <row r="1618" spans="4:4">
      <c r="D1618" s="204"/>
    </row>
    <row r="1619" spans="4:4">
      <c r="D1619" s="204"/>
    </row>
    <row r="1620" spans="4:4">
      <c r="D1620" s="204"/>
    </row>
    <row r="1621" spans="4:4">
      <c r="D1621" s="204"/>
    </row>
    <row r="1622" spans="4:4">
      <c r="D1622" s="204"/>
    </row>
    <row r="1623" spans="4:4">
      <c r="D1623" s="204"/>
    </row>
    <row r="1624" spans="4:4">
      <c r="D1624" s="204"/>
    </row>
    <row r="1625" spans="4:4">
      <c r="D1625" s="204"/>
    </row>
    <row r="1626" spans="4:4">
      <c r="D1626" s="204"/>
    </row>
    <row r="1627" spans="4:4">
      <c r="D1627" s="204"/>
    </row>
    <row r="1628" spans="4:4">
      <c r="D1628" s="204"/>
    </row>
    <row r="1629" spans="4:4">
      <c r="D1629" s="204"/>
    </row>
    <row r="1630" spans="4:4">
      <c r="D1630" s="204"/>
    </row>
    <row r="1631" spans="4:4">
      <c r="D1631" s="204"/>
    </row>
    <row r="1632" spans="4:4">
      <c r="D1632" s="204"/>
    </row>
    <row r="1633" spans="4:4">
      <c r="D1633" s="204"/>
    </row>
    <row r="1634" spans="4:4">
      <c r="D1634" s="204"/>
    </row>
    <row r="1635" spans="4:4">
      <c r="D1635" s="204"/>
    </row>
    <row r="1636" spans="4:4">
      <c r="D1636" s="204"/>
    </row>
    <row r="1637" spans="4:4">
      <c r="D1637" s="204"/>
    </row>
    <row r="1638" spans="4:4">
      <c r="D1638" s="204"/>
    </row>
    <row r="1639" spans="4:4">
      <c r="D1639" s="204"/>
    </row>
    <row r="1640" spans="4:4">
      <c r="D1640" s="204"/>
    </row>
    <row r="1641" spans="4:4">
      <c r="D1641" s="204"/>
    </row>
    <row r="1642" spans="4:4">
      <c r="D1642" s="204"/>
    </row>
    <row r="1643" spans="4:4">
      <c r="D1643" s="204"/>
    </row>
    <row r="1644" spans="4:4">
      <c r="D1644" s="204"/>
    </row>
    <row r="1645" spans="4:4">
      <c r="D1645" s="204"/>
    </row>
    <row r="1646" spans="4:4">
      <c r="D1646" s="204"/>
    </row>
    <row r="1647" spans="4:4">
      <c r="D1647" s="204"/>
    </row>
    <row r="1648" spans="4:4">
      <c r="D1648" s="204"/>
    </row>
    <row r="1649" spans="4:4">
      <c r="D1649" s="204"/>
    </row>
    <row r="1650" spans="4:4">
      <c r="D1650" s="204"/>
    </row>
    <row r="1651" spans="4:4">
      <c r="D1651" s="204"/>
    </row>
    <row r="1652" spans="4:4">
      <c r="D1652" s="204"/>
    </row>
    <row r="1653" spans="4:4">
      <c r="D1653" s="204"/>
    </row>
    <row r="1654" spans="4:4">
      <c r="D1654" s="204"/>
    </row>
    <row r="1655" spans="4:4">
      <c r="D1655" s="204"/>
    </row>
    <row r="1656" spans="4:4">
      <c r="D1656" s="204"/>
    </row>
    <row r="1657" spans="4:4">
      <c r="D1657" s="204"/>
    </row>
    <row r="1658" spans="4:4">
      <c r="D1658" s="204"/>
    </row>
    <row r="1659" spans="4:4">
      <c r="D1659" s="204"/>
    </row>
    <row r="1660" spans="4:4">
      <c r="D1660" s="204"/>
    </row>
    <row r="1661" spans="4:4">
      <c r="D1661" s="204"/>
    </row>
    <row r="1662" spans="4:4">
      <c r="D1662" s="204"/>
    </row>
    <row r="1663" spans="4:4">
      <c r="D1663" s="204"/>
    </row>
    <row r="1664" spans="4:4">
      <c r="D1664" s="204"/>
    </row>
    <row r="1665" spans="4:4">
      <c r="D1665" s="204"/>
    </row>
    <row r="1666" spans="4:4">
      <c r="D1666" s="204"/>
    </row>
    <row r="1667" spans="4:4">
      <c r="D1667" s="204"/>
    </row>
    <row r="1668" spans="4:4">
      <c r="D1668" s="204"/>
    </row>
    <row r="1669" spans="4:4">
      <c r="D1669" s="204"/>
    </row>
    <row r="1670" spans="4:4">
      <c r="D1670" s="204"/>
    </row>
    <row r="1671" spans="4:4">
      <c r="D1671" s="204"/>
    </row>
    <row r="1672" spans="4:4">
      <c r="D1672" s="204"/>
    </row>
    <row r="1673" spans="4:4">
      <c r="D1673" s="204"/>
    </row>
    <row r="1674" spans="4:4">
      <c r="D1674" s="204"/>
    </row>
    <row r="1675" spans="4:4">
      <c r="D1675" s="204"/>
    </row>
    <row r="1676" spans="4:4">
      <c r="D1676" s="204"/>
    </row>
    <row r="1677" spans="4:4">
      <c r="D1677" s="204"/>
    </row>
    <row r="1678" spans="4:4">
      <c r="D1678" s="204"/>
    </row>
    <row r="1679" spans="4:4">
      <c r="D1679" s="204"/>
    </row>
    <row r="1680" spans="4:4">
      <c r="D1680" s="204"/>
    </row>
    <row r="1681" spans="4:4">
      <c r="D1681" s="204"/>
    </row>
    <row r="1682" spans="4:4">
      <c r="D1682" s="204"/>
    </row>
    <row r="1683" spans="4:4">
      <c r="D1683" s="204"/>
    </row>
    <row r="1684" spans="4:4">
      <c r="D1684" s="204"/>
    </row>
    <row r="1685" spans="4:4">
      <c r="D1685" s="204"/>
    </row>
    <row r="1686" spans="4:4">
      <c r="D1686" s="204"/>
    </row>
    <row r="1687" spans="4:4">
      <c r="D1687" s="204"/>
    </row>
    <row r="1688" spans="4:4">
      <c r="D1688" s="204"/>
    </row>
    <row r="1689" spans="4:4">
      <c r="D1689" s="204"/>
    </row>
    <row r="1690" spans="4:4">
      <c r="D1690" s="204"/>
    </row>
    <row r="1691" spans="4:4">
      <c r="D1691" s="204"/>
    </row>
    <row r="1692" spans="4:4">
      <c r="D1692" s="204"/>
    </row>
    <row r="1693" spans="4:4">
      <c r="D1693" s="204"/>
    </row>
    <row r="1694" spans="4:4">
      <c r="D1694" s="204"/>
    </row>
    <row r="1695" spans="4:4">
      <c r="D1695" s="204"/>
    </row>
    <row r="1696" spans="4:4">
      <c r="D1696" s="204"/>
    </row>
    <row r="1697" spans="4:4">
      <c r="D1697" s="204"/>
    </row>
    <row r="1698" spans="4:4">
      <c r="D1698" s="204"/>
    </row>
    <row r="1699" spans="4:4">
      <c r="D1699" s="204"/>
    </row>
    <row r="1700" spans="4:4">
      <c r="D1700" s="204"/>
    </row>
    <row r="1701" spans="4:4">
      <c r="D1701" s="204"/>
    </row>
    <row r="1702" spans="4:4">
      <c r="D1702" s="204"/>
    </row>
    <row r="1703" spans="4:4">
      <c r="D1703" s="204"/>
    </row>
    <row r="1704" spans="4:4">
      <c r="D1704" s="204"/>
    </row>
    <row r="1705" spans="4:4">
      <c r="D1705" s="204"/>
    </row>
    <row r="1706" spans="4:4">
      <c r="D1706" s="204"/>
    </row>
    <row r="1707" spans="4:4">
      <c r="D1707" s="204"/>
    </row>
    <row r="1708" spans="4:4">
      <c r="D1708" s="204"/>
    </row>
    <row r="1709" spans="4:4">
      <c r="D1709" s="204"/>
    </row>
    <row r="1710" spans="4:4">
      <c r="D1710" s="204"/>
    </row>
    <row r="1711" spans="4:4">
      <c r="D1711" s="204"/>
    </row>
    <row r="1712" spans="4:4">
      <c r="D1712" s="204"/>
    </row>
    <row r="1713" spans="4:4">
      <c r="D1713" s="204"/>
    </row>
    <row r="1714" spans="4:4">
      <c r="D1714" s="204"/>
    </row>
    <row r="1715" spans="4:4">
      <c r="D1715" s="204"/>
    </row>
    <row r="1716" spans="4:4">
      <c r="D1716" s="204"/>
    </row>
    <row r="1717" spans="4:4">
      <c r="D1717" s="204"/>
    </row>
    <row r="1718" spans="4:4">
      <c r="D1718" s="204"/>
    </row>
    <row r="1719" spans="4:4">
      <c r="D1719" s="204"/>
    </row>
    <row r="1720" spans="4:4">
      <c r="D1720" s="204"/>
    </row>
    <row r="1721" spans="4:4">
      <c r="D1721" s="204"/>
    </row>
    <row r="1722" spans="4:4">
      <c r="D1722" s="204"/>
    </row>
    <row r="1723" spans="4:4">
      <c r="D1723" s="204"/>
    </row>
    <row r="1724" spans="4:4">
      <c r="D1724" s="204"/>
    </row>
    <row r="1725" spans="4:4">
      <c r="D1725" s="204"/>
    </row>
    <row r="1726" spans="4:4">
      <c r="D1726" s="204"/>
    </row>
    <row r="1727" spans="4:4">
      <c r="D1727" s="204"/>
    </row>
    <row r="1728" spans="4:4">
      <c r="D1728" s="204"/>
    </row>
    <row r="1729" spans="4:4">
      <c r="D1729" s="204"/>
    </row>
    <row r="1730" spans="4:4">
      <c r="D1730" s="204"/>
    </row>
    <row r="1731" spans="4:4">
      <c r="D1731" s="204"/>
    </row>
    <row r="1732" spans="4:4">
      <c r="D1732" s="204"/>
    </row>
    <row r="1733" spans="4:4">
      <c r="D1733" s="204"/>
    </row>
    <row r="1734" spans="4:4">
      <c r="D1734" s="204"/>
    </row>
    <row r="1735" spans="4:4">
      <c r="D1735" s="204"/>
    </row>
    <row r="1736" spans="4:4">
      <c r="D1736" s="204"/>
    </row>
    <row r="1737" spans="4:4">
      <c r="D1737" s="204"/>
    </row>
    <row r="1738" spans="4:4">
      <c r="D1738" s="204"/>
    </row>
    <row r="1739" spans="4:4">
      <c r="D1739" s="204"/>
    </row>
    <row r="1740" spans="4:4">
      <c r="D1740" s="204"/>
    </row>
    <row r="1741" spans="4:4">
      <c r="D1741" s="204"/>
    </row>
    <row r="1742" spans="4:4">
      <c r="D1742" s="204"/>
    </row>
    <row r="1743" spans="4:4">
      <c r="D1743" s="204"/>
    </row>
    <row r="1744" spans="4:4">
      <c r="D1744" s="204"/>
    </row>
    <row r="1745" spans="4:4">
      <c r="D1745" s="204"/>
    </row>
    <row r="1746" spans="4:4">
      <c r="D1746" s="204"/>
    </row>
    <row r="1747" spans="4:4">
      <c r="D1747" s="204"/>
    </row>
    <row r="1748" spans="4:4">
      <c r="D1748" s="204"/>
    </row>
    <row r="1749" spans="4:4">
      <c r="D1749" s="204"/>
    </row>
    <row r="1750" spans="4:4">
      <c r="D1750" s="204"/>
    </row>
    <row r="1751" spans="4:4">
      <c r="D1751" s="204"/>
    </row>
    <row r="1752" spans="4:4">
      <c r="D1752" s="204"/>
    </row>
    <row r="1753" spans="4:4">
      <c r="D1753" s="204"/>
    </row>
    <row r="1754" spans="4:4">
      <c r="D1754" s="204"/>
    </row>
    <row r="1755" spans="4:4">
      <c r="D1755" s="204"/>
    </row>
    <row r="1756" spans="4:4">
      <c r="D1756" s="204"/>
    </row>
    <row r="1757" spans="4:4">
      <c r="D1757" s="204"/>
    </row>
    <row r="1758" spans="4:4">
      <c r="D1758" s="204"/>
    </row>
    <row r="1759" spans="4:4">
      <c r="D1759" s="204"/>
    </row>
    <row r="1760" spans="4:4">
      <c r="D1760" s="204"/>
    </row>
    <row r="1761" spans="4:4">
      <c r="D1761" s="204"/>
    </row>
    <row r="1762" spans="4:4">
      <c r="D1762" s="204"/>
    </row>
    <row r="1763" spans="4:4">
      <c r="D1763" s="204"/>
    </row>
    <row r="1764" spans="4:4">
      <c r="D1764" s="204"/>
    </row>
    <row r="1765" spans="4:4">
      <c r="D1765" s="204"/>
    </row>
    <row r="1766" spans="4:4">
      <c r="D1766" s="204"/>
    </row>
    <row r="1767" spans="4:4">
      <c r="D1767" s="204"/>
    </row>
    <row r="1768" spans="4:4">
      <c r="D1768" s="204"/>
    </row>
    <row r="1769" spans="4:4">
      <c r="D1769" s="204"/>
    </row>
    <row r="1770" spans="4:4">
      <c r="D1770" s="204"/>
    </row>
    <row r="1771" spans="4:4">
      <c r="D1771" s="204"/>
    </row>
    <row r="1772" spans="4:4">
      <c r="D1772" s="204"/>
    </row>
    <row r="1773" spans="4:4">
      <c r="D1773" s="204"/>
    </row>
    <row r="1774" spans="4:4">
      <c r="D1774" s="204"/>
    </row>
    <row r="1775" spans="4:4">
      <c r="D1775" s="204"/>
    </row>
    <row r="1776" spans="4:4">
      <c r="D1776" s="204"/>
    </row>
    <row r="1777" spans="4:4">
      <c r="D1777" s="204"/>
    </row>
    <row r="1778" spans="4:4">
      <c r="D1778" s="204"/>
    </row>
    <row r="1779" spans="4:4">
      <c r="D1779" s="204"/>
    </row>
    <row r="1780" spans="4:4">
      <c r="D1780" s="204"/>
    </row>
    <row r="1781" spans="4:4">
      <c r="D1781" s="204"/>
    </row>
    <row r="1782" spans="4:4">
      <c r="D1782" s="204"/>
    </row>
    <row r="1783" spans="4:4">
      <c r="D1783" s="204"/>
    </row>
    <row r="1784" spans="4:4">
      <c r="D1784" s="204"/>
    </row>
    <row r="1785" spans="4:4">
      <c r="D1785" s="204"/>
    </row>
    <row r="1786" spans="4:4">
      <c r="D1786" s="204"/>
    </row>
    <row r="1787" spans="4:4">
      <c r="D1787" s="204"/>
    </row>
    <row r="1788" spans="4:4">
      <c r="D1788" s="204"/>
    </row>
    <row r="1789" spans="4:4">
      <c r="D1789" s="204"/>
    </row>
    <row r="1790" spans="4:4">
      <c r="D1790" s="204"/>
    </row>
    <row r="1791" spans="4:4">
      <c r="D1791" s="204"/>
    </row>
    <row r="1792" spans="4:4">
      <c r="D1792" s="204"/>
    </row>
    <row r="1793" spans="4:4">
      <c r="D1793" s="204"/>
    </row>
    <row r="1794" spans="4:4">
      <c r="D1794" s="204"/>
    </row>
    <row r="1795" spans="4:4">
      <c r="D1795" s="204"/>
    </row>
    <row r="1796" spans="4:4">
      <c r="D1796" s="204"/>
    </row>
    <row r="1797" spans="4:4">
      <c r="D1797" s="204"/>
    </row>
    <row r="1798" spans="4:4">
      <c r="D1798" s="204"/>
    </row>
    <row r="1799" spans="4:4">
      <c r="D1799" s="204"/>
    </row>
    <row r="1800" spans="4:4">
      <c r="D1800" s="204"/>
    </row>
    <row r="1801" spans="4:4">
      <c r="D1801" s="204"/>
    </row>
    <row r="1802" spans="4:4">
      <c r="D1802" s="204"/>
    </row>
    <row r="1803" spans="4:4">
      <c r="D1803" s="204"/>
    </row>
    <row r="1804" spans="4:4">
      <c r="D1804" s="204"/>
    </row>
    <row r="1805" spans="4:4">
      <c r="D1805" s="204"/>
    </row>
    <row r="1806" spans="4:4">
      <c r="D1806" s="204"/>
    </row>
    <row r="1807" spans="4:4">
      <c r="D1807" s="204"/>
    </row>
    <row r="1808" spans="4:4">
      <c r="D1808" s="204"/>
    </row>
    <row r="1809" spans="4:4">
      <c r="D1809" s="204"/>
    </row>
    <row r="1810" spans="4:4">
      <c r="D1810" s="204"/>
    </row>
    <row r="1811" spans="4:4">
      <c r="D1811" s="204"/>
    </row>
    <row r="1812" spans="4:4">
      <c r="D1812" s="204"/>
    </row>
    <row r="1813" spans="4:4">
      <c r="D1813" s="204"/>
    </row>
    <row r="1814" spans="4:4">
      <c r="D1814" s="204"/>
    </row>
    <row r="1815" spans="4:4">
      <c r="D1815" s="204"/>
    </row>
    <row r="1816" spans="4:4">
      <c r="D1816" s="204"/>
    </row>
    <row r="1817" spans="4:4">
      <c r="D1817" s="204"/>
    </row>
    <row r="1818" spans="4:4">
      <c r="D1818" s="204"/>
    </row>
    <row r="1819" spans="4:4">
      <c r="D1819" s="204"/>
    </row>
    <row r="1820" spans="4:4">
      <c r="D1820" s="204"/>
    </row>
    <row r="1821" spans="4:4">
      <c r="D1821" s="204"/>
    </row>
    <row r="1822" spans="4:4">
      <c r="D1822" s="204"/>
    </row>
    <row r="1823" spans="4:4">
      <c r="D1823" s="204"/>
    </row>
    <row r="1824" spans="4:4">
      <c r="D1824" s="204"/>
    </row>
    <row r="1825" spans="4:4">
      <c r="D1825" s="204"/>
    </row>
    <row r="1826" spans="4:4">
      <c r="D1826" s="204"/>
    </row>
    <row r="1827" spans="4:4">
      <c r="D1827" s="204"/>
    </row>
    <row r="1828" spans="4:4">
      <c r="D1828" s="204"/>
    </row>
    <row r="1829" spans="4:4">
      <c r="D1829" s="204"/>
    </row>
    <row r="1830" spans="4:4">
      <c r="D1830" s="204"/>
    </row>
    <row r="1831" spans="4:4">
      <c r="D1831" s="204"/>
    </row>
    <row r="1832" spans="4:4">
      <c r="D1832" s="204"/>
    </row>
    <row r="1833" spans="4:4">
      <c r="D1833" s="204"/>
    </row>
    <row r="1834" spans="4:4">
      <c r="D1834" s="204"/>
    </row>
    <row r="1835" spans="4:4">
      <c r="D1835" s="204"/>
    </row>
    <row r="1836" spans="4:4">
      <c r="D1836" s="204"/>
    </row>
    <row r="1837" spans="4:4">
      <c r="D1837" s="204"/>
    </row>
    <row r="1838" spans="4:4">
      <c r="D1838" s="204"/>
    </row>
    <row r="1839" spans="4:4">
      <c r="D1839" s="204"/>
    </row>
    <row r="1840" spans="4:4">
      <c r="D1840" s="204"/>
    </row>
    <row r="1841" spans="4:4">
      <c r="D1841" s="204"/>
    </row>
    <row r="1842" spans="4:4">
      <c r="D1842" s="204"/>
    </row>
    <row r="1843" spans="4:4">
      <c r="D1843" s="204"/>
    </row>
    <row r="1844" spans="4:4">
      <c r="D1844" s="204"/>
    </row>
    <row r="1845" spans="4:4">
      <c r="D1845" s="204"/>
    </row>
    <row r="1846" spans="4:4">
      <c r="D1846" s="204"/>
    </row>
    <row r="1847" spans="4:4">
      <c r="D1847" s="204"/>
    </row>
    <row r="1848" spans="4:4">
      <c r="D1848" s="204"/>
    </row>
    <row r="1849" spans="4:4">
      <c r="D1849" s="204"/>
    </row>
    <row r="1850" spans="4:4">
      <c r="D1850" s="204"/>
    </row>
    <row r="1851" spans="4:4">
      <c r="D1851" s="204"/>
    </row>
    <row r="1852" spans="4:4">
      <c r="D1852" s="204"/>
    </row>
    <row r="1853" spans="4:4">
      <c r="D1853" s="204"/>
    </row>
    <row r="1854" spans="4:4">
      <c r="D1854" s="204"/>
    </row>
    <row r="1855" spans="4:4">
      <c r="D1855" s="204"/>
    </row>
    <row r="1856" spans="4:4">
      <c r="D1856" s="204"/>
    </row>
    <row r="1857" spans="4:4">
      <c r="D1857" s="204"/>
    </row>
    <row r="1858" spans="4:4">
      <c r="D1858" s="204"/>
    </row>
    <row r="1859" spans="4:4">
      <c r="D1859" s="204"/>
    </row>
    <row r="1860" spans="4:4">
      <c r="D1860" s="204"/>
    </row>
    <row r="1861" spans="4:4">
      <c r="D1861" s="204"/>
    </row>
    <row r="1862" spans="4:4">
      <c r="D1862" s="204"/>
    </row>
    <row r="1863" spans="4:4">
      <c r="D1863" s="204"/>
    </row>
    <row r="1864" spans="4:4">
      <c r="D1864" s="204"/>
    </row>
    <row r="1865" spans="4:4">
      <c r="D1865" s="204"/>
    </row>
    <row r="1866" spans="4:4">
      <c r="D1866" s="204"/>
    </row>
    <row r="1867" spans="4:4">
      <c r="D1867" s="204"/>
    </row>
    <row r="1868" spans="4:4">
      <c r="D1868" s="204"/>
    </row>
    <row r="1869" spans="4:4">
      <c r="D1869" s="204"/>
    </row>
    <row r="1870" spans="4:4">
      <c r="D1870" s="204"/>
    </row>
    <row r="1871" spans="4:4">
      <c r="D1871" s="204"/>
    </row>
    <row r="1872" spans="4:4">
      <c r="D1872" s="204"/>
    </row>
    <row r="1873" spans="4:4">
      <c r="D1873" s="204"/>
    </row>
    <row r="1874" spans="4:4">
      <c r="D1874" s="204"/>
    </row>
    <row r="1875" spans="4:4">
      <c r="D1875" s="204"/>
    </row>
    <row r="1876" spans="4:4">
      <c r="D1876" s="204"/>
    </row>
    <row r="1877" spans="4:4">
      <c r="D1877" s="204"/>
    </row>
    <row r="1878" spans="4:4">
      <c r="D1878" s="204"/>
    </row>
    <row r="1879" spans="4:4">
      <c r="D1879" s="204"/>
    </row>
    <row r="1880" spans="4:4">
      <c r="D1880" s="204"/>
    </row>
    <row r="1881" spans="4:4">
      <c r="D1881" s="204"/>
    </row>
    <row r="1882" spans="4:4">
      <c r="D1882" s="204"/>
    </row>
    <row r="1883" spans="4:4">
      <c r="D1883" s="204"/>
    </row>
    <row r="1884" spans="4:4">
      <c r="D1884" s="204"/>
    </row>
    <row r="1885" spans="4:4">
      <c r="D1885" s="204"/>
    </row>
    <row r="1886" spans="4:4">
      <c r="D1886" s="204"/>
    </row>
    <row r="1887" spans="4:4">
      <c r="D1887" s="204"/>
    </row>
    <row r="1888" spans="4:4">
      <c r="D1888" s="204"/>
    </row>
    <row r="1889" spans="4:4">
      <c r="D1889" s="204"/>
    </row>
    <row r="1890" spans="4:4">
      <c r="D1890" s="204"/>
    </row>
    <row r="1891" spans="4:4">
      <c r="D1891" s="204"/>
    </row>
    <row r="1892" spans="4:4">
      <c r="D1892" s="204"/>
    </row>
    <row r="1893" spans="4:4">
      <c r="D1893" s="204"/>
    </row>
    <row r="1894" spans="4:4">
      <c r="D1894" s="204"/>
    </row>
    <row r="1895" spans="4:4">
      <c r="D1895" s="204"/>
    </row>
    <row r="1896" spans="4:4">
      <c r="D1896" s="204"/>
    </row>
    <row r="1897" spans="4:4">
      <c r="D1897" s="204"/>
    </row>
    <row r="1898" spans="4:4">
      <c r="D1898" s="204"/>
    </row>
    <row r="1899" spans="4:4">
      <c r="D1899" s="204"/>
    </row>
    <row r="1900" spans="4:4">
      <c r="D1900" s="204"/>
    </row>
    <row r="1901" spans="4:4">
      <c r="D1901" s="204"/>
    </row>
    <row r="1902" spans="4:4">
      <c r="D1902" s="204"/>
    </row>
    <row r="1903" spans="4:4">
      <c r="D1903" s="204"/>
    </row>
    <row r="1904" spans="4:4">
      <c r="D1904" s="204"/>
    </row>
    <row r="1905" spans="4:4">
      <c r="D1905" s="204"/>
    </row>
    <row r="1906" spans="4:4">
      <c r="D1906" s="204"/>
    </row>
    <row r="1907" spans="4:4">
      <c r="D1907" s="204"/>
    </row>
    <row r="1908" spans="4:4">
      <c r="D1908" s="204"/>
    </row>
    <row r="1909" spans="4:4">
      <c r="D1909" s="204"/>
    </row>
    <row r="1910" spans="4:4">
      <c r="D1910" s="204"/>
    </row>
    <row r="1911" spans="4:4">
      <c r="D1911" s="204"/>
    </row>
    <row r="1912" spans="4:4">
      <c r="D1912" s="204"/>
    </row>
    <row r="1913" spans="4:4">
      <c r="D1913" s="204"/>
    </row>
    <row r="1914" spans="4:4">
      <c r="D1914" s="204"/>
    </row>
    <row r="1915" spans="4:4">
      <c r="D1915" s="204"/>
    </row>
    <row r="1916" spans="4:4">
      <c r="D1916" s="204"/>
    </row>
    <row r="1917" spans="4:4">
      <c r="D1917" s="204"/>
    </row>
    <row r="1918" spans="4:4">
      <c r="D1918" s="204"/>
    </row>
    <row r="1919" spans="4:4">
      <c r="D1919" s="204"/>
    </row>
    <row r="1920" spans="4:4">
      <c r="D1920" s="204"/>
    </row>
    <row r="1921" spans="4:4">
      <c r="D1921" s="204"/>
    </row>
    <row r="1922" spans="4:4">
      <c r="D1922" s="204"/>
    </row>
    <row r="1923" spans="4:4">
      <c r="D1923" s="204"/>
    </row>
    <row r="1924" spans="4:4">
      <c r="D1924" s="204"/>
    </row>
    <row r="1925" spans="4:4">
      <c r="D1925" s="204"/>
    </row>
    <row r="1926" spans="4:4">
      <c r="D1926" s="204"/>
    </row>
    <row r="1927" spans="4:4">
      <c r="D1927" s="204"/>
    </row>
    <row r="1928" spans="4:4">
      <c r="D1928" s="204"/>
    </row>
    <row r="1929" spans="4:4">
      <c r="D1929" s="204"/>
    </row>
    <row r="1930" spans="4:4">
      <c r="D1930" s="204"/>
    </row>
    <row r="1931" spans="4:4">
      <c r="D1931" s="204"/>
    </row>
    <row r="1932" spans="4:4">
      <c r="D1932" s="204"/>
    </row>
    <row r="1933" spans="4:4">
      <c r="D1933" s="204"/>
    </row>
    <row r="1934" spans="4:4">
      <c r="D1934" s="204"/>
    </row>
    <row r="1935" spans="4:4">
      <c r="D1935" s="204"/>
    </row>
    <row r="1936" spans="4:4">
      <c r="D1936" s="204"/>
    </row>
    <row r="1937" spans="4:4">
      <c r="D1937" s="204"/>
    </row>
    <row r="1938" spans="4:4">
      <c r="D1938" s="204"/>
    </row>
    <row r="1939" spans="4:4">
      <c r="D1939" s="204"/>
    </row>
    <row r="1940" spans="4:4">
      <c r="D1940" s="204"/>
    </row>
    <row r="1941" spans="4:4">
      <c r="D1941" s="204"/>
    </row>
    <row r="1942" spans="4:4">
      <c r="D1942" s="204"/>
    </row>
    <row r="1943" spans="4:4">
      <c r="D1943" s="204"/>
    </row>
    <row r="1944" spans="4:4">
      <c r="D1944" s="204"/>
    </row>
    <row r="1945" spans="4:4">
      <c r="D1945" s="204"/>
    </row>
    <row r="1946" spans="4:4">
      <c r="D1946" s="204"/>
    </row>
    <row r="1947" spans="4:4">
      <c r="D1947" s="204"/>
    </row>
    <row r="1948" spans="4:4">
      <c r="D1948" s="204"/>
    </row>
    <row r="1949" spans="4:4">
      <c r="D1949" s="204"/>
    </row>
    <row r="1950" spans="4:4">
      <c r="D1950" s="204"/>
    </row>
    <row r="1951" spans="4:4">
      <c r="D1951" s="204"/>
    </row>
    <row r="1952" spans="4:4">
      <c r="D1952" s="204"/>
    </row>
    <row r="1953" spans="4:4">
      <c r="D1953" s="204"/>
    </row>
    <row r="1954" spans="4:4">
      <c r="D1954" s="204"/>
    </row>
    <row r="1955" spans="4:4">
      <c r="D1955" s="204"/>
    </row>
    <row r="1956" spans="4:4">
      <c r="D1956" s="204"/>
    </row>
    <row r="1957" spans="4:4">
      <c r="D1957" s="204"/>
    </row>
    <row r="1958" spans="4:4">
      <c r="D1958" s="204"/>
    </row>
    <row r="1959" spans="4:4">
      <c r="D1959" s="204"/>
    </row>
    <row r="1960" spans="4:4">
      <c r="D1960" s="204"/>
    </row>
    <row r="1961" spans="4:4">
      <c r="D1961" s="204"/>
    </row>
    <row r="1962" spans="4:4">
      <c r="D1962" s="204"/>
    </row>
    <row r="1963" spans="4:4">
      <c r="D1963" s="204"/>
    </row>
    <row r="1964" spans="4:4">
      <c r="D1964" s="204"/>
    </row>
    <row r="1965" spans="4:4">
      <c r="D1965" s="204"/>
    </row>
    <row r="1966" spans="4:4">
      <c r="D1966" s="204"/>
    </row>
    <row r="1967" spans="4:4">
      <c r="D1967" s="204"/>
    </row>
    <row r="1968" spans="4:4">
      <c r="D1968" s="204"/>
    </row>
    <row r="1969" spans="4:4">
      <c r="D1969" s="204"/>
    </row>
    <row r="1970" spans="4:4">
      <c r="D1970" s="204"/>
    </row>
    <row r="1971" spans="4:4">
      <c r="D1971" s="204"/>
    </row>
    <row r="1972" spans="4:4">
      <c r="D1972" s="204"/>
    </row>
    <row r="1973" spans="4:4">
      <c r="D1973" s="204"/>
    </row>
    <row r="1974" spans="4:4">
      <c r="D1974" s="204"/>
    </row>
    <row r="1975" spans="4:4">
      <c r="D1975" s="204"/>
    </row>
    <row r="1976" spans="4:4">
      <c r="D1976" s="204"/>
    </row>
    <row r="1977" spans="4:4">
      <c r="D1977" s="204"/>
    </row>
    <row r="1978" spans="4:4">
      <c r="D1978" s="204"/>
    </row>
    <row r="1979" spans="4:4">
      <c r="D1979" s="204"/>
    </row>
    <row r="1980" spans="4:4">
      <c r="D1980" s="204"/>
    </row>
    <row r="1981" spans="4:4">
      <c r="D1981" s="204"/>
    </row>
    <row r="1982" spans="4:4">
      <c r="D1982" s="204"/>
    </row>
    <row r="1983" spans="4:4">
      <c r="D1983" s="204"/>
    </row>
    <row r="1984" spans="4:4">
      <c r="D1984" s="204"/>
    </row>
    <row r="1985" spans="4:4">
      <c r="D1985" s="204"/>
    </row>
    <row r="1986" spans="4:4">
      <c r="D1986" s="204"/>
    </row>
    <row r="1987" spans="4:4">
      <c r="D1987" s="204"/>
    </row>
    <row r="1988" spans="4:4">
      <c r="D1988" s="204"/>
    </row>
    <row r="1989" spans="4:4">
      <c r="D1989" s="204"/>
    </row>
    <row r="1990" spans="4:4">
      <c r="D1990" s="204"/>
    </row>
    <row r="1991" spans="4:4">
      <c r="D1991" s="204"/>
    </row>
    <row r="1992" spans="4:4">
      <c r="D1992" s="204"/>
    </row>
    <row r="1993" spans="4:4">
      <c r="D1993" s="204"/>
    </row>
    <row r="1994" spans="4:4">
      <c r="D1994" s="204"/>
    </row>
    <row r="1995" spans="4:4">
      <c r="D1995" s="204"/>
    </row>
    <row r="1996" spans="4:4">
      <c r="D1996" s="204"/>
    </row>
    <row r="1997" spans="4:4">
      <c r="D1997" s="204"/>
    </row>
    <row r="1998" spans="4:4">
      <c r="D1998" s="204"/>
    </row>
    <row r="1999" spans="4:4">
      <c r="D1999" s="204"/>
    </row>
    <row r="2000" spans="4:4">
      <c r="D2000" s="204"/>
    </row>
    <row r="2001" spans="4:4">
      <c r="D2001" s="204"/>
    </row>
    <row r="2002" spans="4:4">
      <c r="D2002" s="204"/>
    </row>
    <row r="2003" spans="4:4">
      <c r="D2003" s="204"/>
    </row>
    <row r="2004" spans="4:4">
      <c r="D2004" s="204"/>
    </row>
    <row r="2005" spans="4:4">
      <c r="D2005" s="204"/>
    </row>
    <row r="2006" spans="4:4">
      <c r="D2006" s="204"/>
    </row>
    <row r="2007" spans="4:4">
      <c r="D2007" s="204"/>
    </row>
    <row r="2008" spans="4:4">
      <c r="D2008" s="204"/>
    </row>
    <row r="2009" spans="4:4">
      <c r="D2009" s="204"/>
    </row>
    <row r="2010" spans="4:4">
      <c r="D2010" s="204"/>
    </row>
    <row r="2011" spans="4:4">
      <c r="D2011" s="204"/>
    </row>
    <row r="2012" spans="4:4">
      <c r="D2012" s="204"/>
    </row>
    <row r="2013" spans="4:4">
      <c r="D2013" s="204"/>
    </row>
    <row r="2014" spans="4:4">
      <c r="D2014" s="204"/>
    </row>
    <row r="2015" spans="4:4">
      <c r="D2015" s="204"/>
    </row>
    <row r="2016" spans="4:4">
      <c r="D2016" s="204"/>
    </row>
    <row r="2017" spans="4:4">
      <c r="D2017" s="204"/>
    </row>
    <row r="2018" spans="4:4">
      <c r="D2018" s="204"/>
    </row>
    <row r="2019" spans="4:4">
      <c r="D2019" s="204"/>
    </row>
    <row r="2020" spans="4:4">
      <c r="D2020" s="204"/>
    </row>
    <row r="2021" spans="4:4">
      <c r="D2021" s="204"/>
    </row>
    <row r="2022" spans="4:4">
      <c r="D2022" s="204"/>
    </row>
    <row r="2023" spans="4:4">
      <c r="D2023" s="204"/>
    </row>
    <row r="2024" spans="4:4">
      <c r="D2024" s="204"/>
    </row>
    <row r="2025" spans="4:4">
      <c r="D2025" s="204"/>
    </row>
    <row r="2026" spans="4:4">
      <c r="D2026" s="204"/>
    </row>
    <row r="2027" spans="4:4">
      <c r="D2027" s="204"/>
    </row>
    <row r="2028" spans="4:4">
      <c r="D2028" s="204"/>
    </row>
    <row r="2029" spans="4:4">
      <c r="D2029" s="204"/>
    </row>
    <row r="2030" spans="4:4">
      <c r="D2030" s="204"/>
    </row>
    <row r="2031" spans="4:4">
      <c r="D2031" s="204"/>
    </row>
    <row r="2032" spans="4:4">
      <c r="D2032" s="204"/>
    </row>
    <row r="2033" spans="4:4">
      <c r="D2033" s="204"/>
    </row>
    <row r="2034" spans="4:4">
      <c r="D2034" s="204"/>
    </row>
    <row r="2035" spans="4:4">
      <c r="D2035" s="204"/>
    </row>
    <row r="2036" spans="4:4">
      <c r="D2036" s="204"/>
    </row>
    <row r="2037" spans="4:4">
      <c r="D2037" s="204"/>
    </row>
    <row r="2038" spans="4:4">
      <c r="D2038" s="204"/>
    </row>
    <row r="2039" spans="4:4">
      <c r="D2039" s="204"/>
    </row>
    <row r="2040" spans="4:4">
      <c r="D2040" s="204"/>
    </row>
    <row r="2041" spans="4:4">
      <c r="D2041" s="204"/>
    </row>
    <row r="2042" spans="4:4">
      <c r="D2042" s="204"/>
    </row>
    <row r="2043" spans="4:4">
      <c r="D2043" s="204"/>
    </row>
    <row r="2044" spans="4:4">
      <c r="D2044" s="204"/>
    </row>
    <row r="2045" spans="4:4">
      <c r="D2045" s="204"/>
    </row>
    <row r="2046" spans="4:4">
      <c r="D2046" s="204"/>
    </row>
    <row r="2047" spans="4:4">
      <c r="D2047" s="204"/>
    </row>
    <row r="2048" spans="4:4">
      <c r="D2048" s="204"/>
    </row>
    <row r="2049" spans="4:4">
      <c r="D2049" s="204"/>
    </row>
    <row r="2050" spans="4:4">
      <c r="D2050" s="204"/>
    </row>
    <row r="2051" spans="4:4">
      <c r="D2051" s="204"/>
    </row>
    <row r="2052" spans="4:4">
      <c r="D2052" s="204"/>
    </row>
    <row r="2053" spans="4:4">
      <c r="D2053" s="204"/>
    </row>
    <row r="2054" spans="4:4">
      <c r="D2054" s="204"/>
    </row>
    <row r="2055" spans="4:4">
      <c r="D2055" s="204"/>
    </row>
    <row r="2056" spans="4:4">
      <c r="D2056" s="204"/>
    </row>
    <row r="2057" spans="4:4">
      <c r="D2057" s="204"/>
    </row>
    <row r="2058" spans="4:4">
      <c r="D2058" s="204"/>
    </row>
    <row r="2059" spans="4:4">
      <c r="D2059" s="204"/>
    </row>
    <row r="2060" spans="4:4">
      <c r="D2060" s="204"/>
    </row>
    <row r="2061" spans="4:4">
      <c r="D2061" s="204"/>
    </row>
    <row r="2062" spans="4:4">
      <c r="D2062" s="204"/>
    </row>
    <row r="2063" spans="4:4">
      <c r="D2063" s="204"/>
    </row>
    <row r="2064" spans="4:4">
      <c r="D2064" s="204"/>
    </row>
    <row r="2065" spans="4:4">
      <c r="D2065" s="204"/>
    </row>
    <row r="2066" spans="4:4">
      <c r="D2066" s="204"/>
    </row>
    <row r="2067" spans="4:4">
      <c r="D2067" s="204"/>
    </row>
    <row r="2068" spans="4:4">
      <c r="D2068" s="204"/>
    </row>
    <row r="2069" spans="4:4">
      <c r="D2069" s="204"/>
    </row>
    <row r="2070" spans="4:4">
      <c r="D2070" s="204"/>
    </row>
    <row r="2071" spans="4:4">
      <c r="D2071" s="204"/>
    </row>
    <row r="2072" spans="4:4">
      <c r="D2072" s="204"/>
    </row>
    <row r="2073" spans="4:4">
      <c r="D2073" s="204"/>
    </row>
    <row r="2074" spans="4:4">
      <c r="D2074" s="204"/>
    </row>
    <row r="2075" spans="4:4">
      <c r="D2075" s="204"/>
    </row>
    <row r="2076" spans="4:4">
      <c r="D2076" s="204"/>
    </row>
    <row r="2077" spans="4:4">
      <c r="D2077" s="204"/>
    </row>
    <row r="2078" spans="4:4">
      <c r="D2078" s="204"/>
    </row>
    <row r="2079" spans="4:4">
      <c r="D2079" s="204"/>
    </row>
    <row r="2080" spans="4:4">
      <c r="D2080" s="204"/>
    </row>
    <row r="2081" spans="4:4">
      <c r="D2081" s="204"/>
    </row>
    <row r="2082" spans="4:4">
      <c r="D2082" s="204"/>
    </row>
    <row r="2083" spans="4:4">
      <c r="D2083" s="204"/>
    </row>
    <row r="2084" spans="4:4">
      <c r="D2084" s="204"/>
    </row>
    <row r="2085" spans="4:4">
      <c r="D2085" s="204"/>
    </row>
    <row r="2086" spans="4:4">
      <c r="D2086" s="204"/>
    </row>
    <row r="2087" spans="4:4">
      <c r="D2087" s="204"/>
    </row>
    <row r="2088" spans="4:4">
      <c r="D2088" s="204"/>
    </row>
    <row r="2089" spans="4:4">
      <c r="D2089" s="204"/>
    </row>
    <row r="2090" spans="4:4">
      <c r="D2090" s="204"/>
    </row>
    <row r="2091" spans="4:4">
      <c r="D2091" s="204"/>
    </row>
    <row r="2092" spans="4:4">
      <c r="D2092" s="204"/>
    </row>
    <row r="2093" spans="4:4">
      <c r="D2093" s="204"/>
    </row>
    <row r="2094" spans="4:4">
      <c r="D2094" s="204"/>
    </row>
    <row r="2095" spans="4:4">
      <c r="D2095" s="204"/>
    </row>
    <row r="2096" spans="4:4">
      <c r="D2096" s="204"/>
    </row>
    <row r="2097" spans="4:4">
      <c r="D2097" s="204"/>
    </row>
    <row r="2098" spans="4:4">
      <c r="D2098" s="204"/>
    </row>
    <row r="2099" spans="4:4">
      <c r="D2099" s="204"/>
    </row>
    <row r="2100" spans="4:4">
      <c r="D2100" s="204"/>
    </row>
    <row r="2101" spans="4:4">
      <c r="D2101" s="204"/>
    </row>
    <row r="2102" spans="4:4">
      <c r="D2102" s="204"/>
    </row>
    <row r="2103" spans="4:4">
      <c r="D2103" s="204"/>
    </row>
    <row r="2104" spans="4:4">
      <c r="D2104" s="204"/>
    </row>
    <row r="2105" spans="4:4">
      <c r="D2105" s="204"/>
    </row>
    <row r="2106" spans="4:4">
      <c r="D2106" s="204"/>
    </row>
    <row r="2107" spans="4:4">
      <c r="D2107" s="204"/>
    </row>
    <row r="2108" spans="4:4">
      <c r="D2108" s="204"/>
    </row>
    <row r="2109" spans="4:4">
      <c r="D2109" s="204"/>
    </row>
    <row r="2110" spans="4:4">
      <c r="D2110" s="204"/>
    </row>
    <row r="2111" spans="4:4">
      <c r="D2111" s="204"/>
    </row>
    <row r="2112" spans="4:4">
      <c r="D2112" s="204"/>
    </row>
    <row r="2113" spans="4:4">
      <c r="D2113" s="204"/>
    </row>
    <row r="2114" spans="4:4">
      <c r="D2114" s="204"/>
    </row>
    <row r="2115" spans="4:4">
      <c r="D2115" s="204"/>
    </row>
    <row r="2116" spans="4:4">
      <c r="D2116" s="204"/>
    </row>
    <row r="2117" spans="4:4">
      <c r="D2117" s="204"/>
    </row>
    <row r="2118" spans="4:4">
      <c r="D2118" s="204"/>
    </row>
    <row r="2119" spans="4:4">
      <c r="D2119" s="204"/>
    </row>
    <row r="2120" spans="4:4">
      <c r="D2120" s="204"/>
    </row>
    <row r="2121" spans="4:4">
      <c r="D2121" s="204"/>
    </row>
    <row r="2122" spans="4:4">
      <c r="D2122" s="204"/>
    </row>
    <row r="2123" spans="4:4">
      <c r="D2123" s="204"/>
    </row>
    <row r="2124" spans="4:4">
      <c r="D2124" s="204"/>
    </row>
    <row r="2125" spans="4:4">
      <c r="D2125" s="204"/>
    </row>
    <row r="2126" spans="4:4">
      <c r="D2126" s="204"/>
    </row>
    <row r="2127" spans="4:4">
      <c r="D2127" s="204"/>
    </row>
    <row r="2128" spans="4:4">
      <c r="D2128" s="204"/>
    </row>
    <row r="2129" spans="4:4">
      <c r="D2129" s="204"/>
    </row>
    <row r="2130" spans="4:4">
      <c r="D2130" s="204"/>
    </row>
    <row r="2131" spans="4:4">
      <c r="D2131" s="204"/>
    </row>
    <row r="2132" spans="4:4">
      <c r="D2132" s="204"/>
    </row>
    <row r="2133" spans="4:4">
      <c r="D2133" s="204"/>
    </row>
    <row r="2134" spans="4:4">
      <c r="D2134" s="204"/>
    </row>
    <row r="2135" spans="4:4">
      <c r="D2135" s="204"/>
    </row>
    <row r="2136" spans="4:4">
      <c r="D2136" s="204"/>
    </row>
    <row r="2137" spans="4:4">
      <c r="D2137" s="204"/>
    </row>
    <row r="2138" spans="4:4">
      <c r="D2138" s="204"/>
    </row>
    <row r="2139" spans="4:4">
      <c r="D2139" s="204"/>
    </row>
    <row r="2140" spans="4:4">
      <c r="D2140" s="204"/>
    </row>
    <row r="2141" spans="4:4">
      <c r="D2141" s="204"/>
    </row>
    <row r="2142" spans="4:4">
      <c r="D2142" s="204"/>
    </row>
    <row r="2143" spans="4:4">
      <c r="D2143" s="204"/>
    </row>
    <row r="2144" spans="4:4">
      <c r="D2144" s="204"/>
    </row>
    <row r="2145" spans="4:4">
      <c r="D2145" s="204"/>
    </row>
    <row r="2146" spans="4:4">
      <c r="D2146" s="204"/>
    </row>
    <row r="2147" spans="4:4">
      <c r="D2147" s="204"/>
    </row>
    <row r="2148" spans="4:4">
      <c r="D2148" s="204"/>
    </row>
    <row r="2149" spans="4:4">
      <c r="D2149" s="204"/>
    </row>
    <row r="2150" spans="4:4">
      <c r="D2150" s="204"/>
    </row>
    <row r="2151" spans="4:4">
      <c r="D2151" s="204"/>
    </row>
    <row r="2152" spans="4:4">
      <c r="D2152" s="204"/>
    </row>
    <row r="2153" spans="4:4">
      <c r="D2153" s="204"/>
    </row>
    <row r="2154" spans="4:4">
      <c r="D2154" s="204"/>
    </row>
    <row r="2155" spans="4:4">
      <c r="D2155" s="204"/>
    </row>
    <row r="2156" spans="4:4">
      <c r="D2156" s="204"/>
    </row>
    <row r="2157" spans="4:4">
      <c r="D2157" s="204"/>
    </row>
    <row r="2158" spans="4:4">
      <c r="D2158" s="204"/>
    </row>
    <row r="2159" spans="4:4">
      <c r="D2159" s="204"/>
    </row>
    <row r="2160" spans="4:4">
      <c r="D2160" s="204"/>
    </row>
    <row r="2161" spans="4:4">
      <c r="D2161" s="204"/>
    </row>
    <row r="2162" spans="4:4">
      <c r="D2162" s="204"/>
    </row>
    <row r="2163" spans="4:4">
      <c r="D2163" s="204"/>
    </row>
    <row r="2164" spans="4:4">
      <c r="D2164" s="204"/>
    </row>
    <row r="2165" spans="4:4">
      <c r="D2165" s="204"/>
    </row>
    <row r="2166" spans="4:4">
      <c r="D2166" s="204"/>
    </row>
    <row r="2167" spans="4:4">
      <c r="D2167" s="204"/>
    </row>
    <row r="2168" spans="4:4">
      <c r="D2168" s="204"/>
    </row>
    <row r="2169" spans="4:4">
      <c r="D2169" s="204"/>
    </row>
    <row r="2170" spans="4:4">
      <c r="D2170" s="204"/>
    </row>
    <row r="2171" spans="4:4">
      <c r="D2171" s="204"/>
    </row>
    <row r="2172" spans="4:4">
      <c r="D2172" s="204"/>
    </row>
    <row r="2173" spans="4:4">
      <c r="D2173" s="204"/>
    </row>
    <row r="2174" spans="4:4">
      <c r="D2174" s="204"/>
    </row>
    <row r="2175" spans="4:4">
      <c r="D2175" s="204"/>
    </row>
    <row r="2176" spans="4:4">
      <c r="D2176" s="204"/>
    </row>
    <row r="2177" spans="4:4">
      <c r="D2177" s="204"/>
    </row>
    <row r="2178" spans="4:4">
      <c r="D2178" s="204"/>
    </row>
    <row r="2179" spans="4:4">
      <c r="D2179" s="204"/>
    </row>
    <row r="2180" spans="4:4">
      <c r="D2180" s="204"/>
    </row>
    <row r="2181" spans="4:4">
      <c r="D2181" s="204"/>
    </row>
    <row r="2182" spans="4:4">
      <c r="D2182" s="204"/>
    </row>
    <row r="2183" spans="4:4">
      <c r="D2183" s="204"/>
    </row>
    <row r="2184" spans="4:4">
      <c r="D2184" s="204"/>
    </row>
    <row r="2185" spans="4:4">
      <c r="D2185" s="204"/>
    </row>
    <row r="2186" spans="4:4">
      <c r="D2186" s="204"/>
    </row>
    <row r="2187" spans="4:4">
      <c r="D2187" s="204"/>
    </row>
    <row r="2188" spans="4:4">
      <c r="D2188" s="204"/>
    </row>
    <row r="2189" spans="4:4">
      <c r="D2189" s="204"/>
    </row>
    <row r="2190" spans="4:4">
      <c r="D2190" s="204"/>
    </row>
    <row r="2191" spans="4:4">
      <c r="D2191" s="204"/>
    </row>
    <row r="2192" spans="4:4">
      <c r="D2192" s="204"/>
    </row>
    <row r="2193" spans="4:4">
      <c r="D2193" s="204"/>
    </row>
    <row r="2194" spans="4:4">
      <c r="D2194" s="204"/>
    </row>
    <row r="2195" spans="4:4">
      <c r="D2195" s="204"/>
    </row>
    <row r="2196" spans="4:4">
      <c r="D2196" s="204"/>
    </row>
    <row r="2197" spans="4:4">
      <c r="D2197" s="204"/>
    </row>
    <row r="2198" spans="4:4">
      <c r="D2198" s="204"/>
    </row>
    <row r="2199" spans="4:4">
      <c r="D2199" s="204"/>
    </row>
    <row r="2200" spans="4:4">
      <c r="D2200" s="204"/>
    </row>
    <row r="2201" spans="4:4">
      <c r="D2201" s="204"/>
    </row>
    <row r="2202" spans="4:4">
      <c r="D2202" s="204"/>
    </row>
    <row r="2203" spans="4:4">
      <c r="D2203" s="204"/>
    </row>
    <row r="2204" spans="4:4">
      <c r="D2204" s="204"/>
    </row>
    <row r="2205" spans="4:4">
      <c r="D2205" s="204"/>
    </row>
    <row r="2206" spans="4:4">
      <c r="D2206" s="204"/>
    </row>
    <row r="2207" spans="4:4">
      <c r="D2207" s="204"/>
    </row>
    <row r="2208" spans="4:4">
      <c r="D2208" s="204"/>
    </row>
    <row r="2209" spans="4:4">
      <c r="D2209" s="204"/>
    </row>
    <row r="2210" spans="4:4">
      <c r="D2210" s="204"/>
    </row>
    <row r="2211" spans="4:4">
      <c r="D2211" s="204"/>
    </row>
    <row r="2212" spans="4:4">
      <c r="D2212" s="204"/>
    </row>
    <row r="2213" spans="4:4">
      <c r="D2213" s="204"/>
    </row>
    <row r="2214" spans="4:4">
      <c r="D2214" s="204"/>
    </row>
    <row r="2215" spans="4:4">
      <c r="D2215" s="204"/>
    </row>
    <row r="2216" spans="4:4">
      <c r="D2216" s="204"/>
    </row>
    <row r="2217" spans="4:4">
      <c r="D2217" s="204"/>
    </row>
    <row r="2218" spans="4:4">
      <c r="D2218" s="204"/>
    </row>
    <row r="2219" spans="4:4">
      <c r="D2219" s="204"/>
    </row>
    <row r="2220" spans="4:4">
      <c r="D2220" s="204"/>
    </row>
    <row r="2221" spans="4:4">
      <c r="D2221" s="204"/>
    </row>
    <row r="2222" spans="4:4">
      <c r="D2222" s="204"/>
    </row>
    <row r="2223" spans="4:4">
      <c r="D2223" s="204"/>
    </row>
    <row r="2224" spans="4:4">
      <c r="D2224" s="204"/>
    </row>
    <row r="2225" spans="4:4">
      <c r="D2225" s="204"/>
    </row>
    <row r="2226" spans="4:4">
      <c r="D2226" s="204"/>
    </row>
    <row r="2227" spans="4:4">
      <c r="D2227" s="204"/>
    </row>
    <row r="2228" spans="4:4">
      <c r="D2228" s="204"/>
    </row>
    <row r="2229" spans="4:4">
      <c r="D2229" s="204"/>
    </row>
    <row r="2230" spans="4:4">
      <c r="D2230" s="204"/>
    </row>
    <row r="2231" spans="4:4">
      <c r="D2231" s="204"/>
    </row>
    <row r="2232" spans="4:4">
      <c r="D2232" s="204"/>
    </row>
    <row r="2233" spans="4:4">
      <c r="D2233" s="204"/>
    </row>
    <row r="2234" spans="4:4">
      <c r="D2234" s="204"/>
    </row>
    <row r="2235" spans="4:4">
      <c r="D2235" s="204"/>
    </row>
    <row r="2236" spans="4:4">
      <c r="D2236" s="204"/>
    </row>
    <row r="2237" spans="4:4">
      <c r="D2237" s="204"/>
    </row>
    <row r="2238" spans="4:4">
      <c r="D2238" s="204"/>
    </row>
    <row r="2239" spans="4:4">
      <c r="D2239" s="204"/>
    </row>
    <row r="2240" spans="4:4">
      <c r="D2240" s="204"/>
    </row>
    <row r="2241" spans="4:4">
      <c r="D2241" s="204"/>
    </row>
    <row r="2242" spans="4:4">
      <c r="D2242" s="204"/>
    </row>
    <row r="2243" spans="4:4">
      <c r="D2243" s="204"/>
    </row>
    <row r="2244" spans="4:4">
      <c r="D2244" s="204"/>
    </row>
    <row r="2245" spans="4:4">
      <c r="D2245" s="204"/>
    </row>
    <row r="2246" spans="4:4">
      <c r="D2246" s="204"/>
    </row>
    <row r="2247" spans="4:4">
      <c r="D2247" s="204"/>
    </row>
    <row r="2248" spans="4:4">
      <c r="D2248" s="204"/>
    </row>
    <row r="2249" spans="4:4">
      <c r="D2249" s="204"/>
    </row>
    <row r="2250" spans="4:4">
      <c r="D2250" s="204"/>
    </row>
    <row r="2251" spans="4:4">
      <c r="D2251" s="204"/>
    </row>
    <row r="2252" spans="4:4">
      <c r="D2252" s="204"/>
    </row>
    <row r="2253" spans="4:4">
      <c r="D2253" s="204"/>
    </row>
    <row r="2254" spans="4:4">
      <c r="D2254" s="204"/>
    </row>
    <row r="2255" spans="4:4">
      <c r="D2255" s="204"/>
    </row>
    <row r="2256" spans="4:4">
      <c r="D2256" s="204"/>
    </row>
    <row r="2257" spans="4:4">
      <c r="D2257" s="204"/>
    </row>
    <row r="2258" spans="4:4">
      <c r="D2258" s="204"/>
    </row>
    <row r="2259" spans="4:4">
      <c r="D2259" s="204"/>
    </row>
    <row r="2260" spans="4:4">
      <c r="D2260" s="204"/>
    </row>
    <row r="2261" spans="4:4">
      <c r="D2261" s="204"/>
    </row>
    <row r="2262" spans="4:4">
      <c r="D2262" s="204"/>
    </row>
    <row r="2263" spans="4:4">
      <c r="D2263" s="204"/>
    </row>
    <row r="2264" spans="4:4">
      <c r="D2264" s="204"/>
    </row>
    <row r="2265" spans="4:4">
      <c r="D2265" s="204"/>
    </row>
    <row r="2266" spans="4:4">
      <c r="D2266" s="204"/>
    </row>
    <row r="2267" spans="4:4">
      <c r="D2267" s="204"/>
    </row>
    <row r="2268" spans="4:4">
      <c r="D2268" s="204"/>
    </row>
    <row r="2269" spans="4:4">
      <c r="D2269" s="204"/>
    </row>
    <row r="2270" spans="4:4">
      <c r="D2270" s="204"/>
    </row>
    <row r="2271" spans="4:4">
      <c r="D2271" s="204"/>
    </row>
    <row r="2272" spans="4:4">
      <c r="D2272" s="204"/>
    </row>
    <row r="2273" spans="4:4">
      <c r="D2273" s="204"/>
    </row>
    <row r="2274" spans="4:4">
      <c r="D2274" s="204"/>
    </row>
    <row r="2275" spans="4:4">
      <c r="D2275" s="204"/>
    </row>
    <row r="2276" spans="4:4">
      <c r="D2276" s="204"/>
    </row>
    <row r="2277" spans="4:4">
      <c r="D2277" s="204"/>
    </row>
    <row r="2278" spans="4:4">
      <c r="D2278" s="204"/>
    </row>
    <row r="2279" spans="4:4">
      <c r="D2279" s="204"/>
    </row>
    <row r="2280" spans="4:4">
      <c r="D2280" s="204"/>
    </row>
    <row r="2281" spans="4:4">
      <c r="D2281" s="204"/>
    </row>
    <row r="2282" spans="4:4">
      <c r="D2282" s="204"/>
    </row>
    <row r="2283" spans="4:4">
      <c r="D2283" s="204"/>
    </row>
    <row r="2284" spans="4:4">
      <c r="D2284" s="204"/>
    </row>
    <row r="2285" spans="4:4">
      <c r="D2285" s="204"/>
    </row>
    <row r="2286" spans="4:4">
      <c r="D2286" s="204"/>
    </row>
    <row r="2287" spans="4:4">
      <c r="D2287" s="204"/>
    </row>
    <row r="2288" spans="4:4">
      <c r="D2288" s="204"/>
    </row>
    <row r="2289" spans="4:4">
      <c r="D2289" s="204"/>
    </row>
    <row r="2290" spans="4:4">
      <c r="D2290" s="204"/>
    </row>
    <row r="2291" spans="4:4">
      <c r="D2291" s="204"/>
    </row>
    <row r="2292" spans="4:4">
      <c r="D2292" s="204"/>
    </row>
    <row r="2293" spans="4:4">
      <c r="D2293" s="204"/>
    </row>
    <row r="2294" spans="4:4">
      <c r="D2294" s="204"/>
    </row>
    <row r="2295" spans="4:4">
      <c r="D2295" s="204"/>
    </row>
    <row r="2296" spans="4:4">
      <c r="D2296" s="204"/>
    </row>
    <row r="2297" spans="4:4">
      <c r="D2297" s="204"/>
    </row>
    <row r="2298" spans="4:4">
      <c r="D2298" s="204"/>
    </row>
    <row r="2299" spans="4:4">
      <c r="D2299" s="204"/>
    </row>
    <row r="2300" spans="4:4">
      <c r="D2300" s="204"/>
    </row>
    <row r="2301" spans="4:4">
      <c r="D2301" s="204"/>
    </row>
    <row r="2302" spans="4:4">
      <c r="D2302" s="204"/>
    </row>
    <row r="2303" spans="4:4">
      <c r="D2303" s="204"/>
    </row>
    <row r="2304" spans="4:4">
      <c r="D2304" s="204"/>
    </row>
    <row r="2305" spans="4:4">
      <c r="D2305" s="204"/>
    </row>
    <row r="2306" spans="4:4">
      <c r="D2306" s="204"/>
    </row>
    <row r="2307" spans="4:4">
      <c r="D2307" s="204"/>
    </row>
    <row r="2308" spans="4:4">
      <c r="D2308" s="204"/>
    </row>
    <row r="2309" spans="4:4">
      <c r="D2309" s="204"/>
    </row>
    <row r="2310" spans="4:4">
      <c r="D2310" s="204"/>
    </row>
    <row r="2311" spans="4:4">
      <c r="D2311" s="204"/>
    </row>
    <row r="2312" spans="4:4">
      <c r="D2312" s="204"/>
    </row>
    <row r="2313" spans="4:4">
      <c r="D2313" s="204"/>
    </row>
    <row r="2314" spans="4:4">
      <c r="D2314" s="204"/>
    </row>
    <row r="2315" spans="4:4">
      <c r="D2315" s="204"/>
    </row>
    <row r="2316" spans="4:4">
      <c r="D2316" s="204"/>
    </row>
    <row r="2317" spans="4:4">
      <c r="D2317" s="204"/>
    </row>
    <row r="2318" spans="4:4">
      <c r="D2318" s="204"/>
    </row>
    <row r="2319" spans="4:4">
      <c r="D2319" s="204"/>
    </row>
    <row r="2320" spans="4:4">
      <c r="D2320" s="204"/>
    </row>
    <row r="2321" spans="4:4">
      <c r="D2321" s="204"/>
    </row>
    <row r="2322" spans="4:4">
      <c r="D2322" s="204"/>
    </row>
    <row r="2323" spans="4:4">
      <c r="D2323" s="204"/>
    </row>
    <row r="2324" spans="4:4">
      <c r="D2324" s="204"/>
    </row>
    <row r="2325" spans="4:4">
      <c r="D2325" s="204"/>
    </row>
    <row r="2326" spans="4:4">
      <c r="D2326" s="204"/>
    </row>
    <row r="2327" spans="4:4">
      <c r="D2327" s="204"/>
    </row>
    <row r="2328" spans="4:4">
      <c r="D2328" s="204"/>
    </row>
    <row r="2329" spans="4:4">
      <c r="D2329" s="204"/>
    </row>
    <row r="2330" spans="4:4">
      <c r="D2330" s="204"/>
    </row>
    <row r="2331" spans="4:4">
      <c r="D2331" s="204"/>
    </row>
    <row r="2332" spans="4:4">
      <c r="D2332" s="204"/>
    </row>
    <row r="2333" spans="4:4">
      <c r="D2333" s="204"/>
    </row>
    <row r="2334" spans="4:4">
      <c r="D2334" s="204"/>
    </row>
    <row r="2335" spans="4:4">
      <c r="D2335" s="204"/>
    </row>
    <row r="2336" spans="4:4">
      <c r="D2336" s="204"/>
    </row>
    <row r="2337" spans="4:4">
      <c r="D2337" s="204"/>
    </row>
    <row r="2338" spans="4:4">
      <c r="D2338" s="204"/>
    </row>
    <row r="2339" spans="4:4">
      <c r="D2339" s="204"/>
    </row>
    <row r="2340" spans="4:4">
      <c r="D2340" s="204"/>
    </row>
    <row r="2341" spans="4:4">
      <c r="D2341" s="204"/>
    </row>
    <row r="2342" spans="4:4">
      <c r="D2342" s="204"/>
    </row>
    <row r="2343" spans="4:4">
      <c r="D2343" s="204"/>
    </row>
    <row r="2344" spans="4:4">
      <c r="D2344" s="204"/>
    </row>
    <row r="2345" spans="4:4">
      <c r="D2345" s="204"/>
    </row>
    <row r="2346" spans="4:4">
      <c r="D2346" s="204"/>
    </row>
    <row r="2347" spans="4:4">
      <c r="D2347" s="204"/>
    </row>
    <row r="2348" spans="4:4">
      <c r="D2348" s="204"/>
    </row>
    <row r="2349" spans="4:4">
      <c r="D2349" s="204"/>
    </row>
    <row r="2350" spans="4:4">
      <c r="D2350" s="204"/>
    </row>
    <row r="2351" spans="4:4">
      <c r="D2351" s="204"/>
    </row>
    <row r="2352" spans="4:4">
      <c r="D2352" s="204"/>
    </row>
    <row r="2353" spans="4:4">
      <c r="D2353" s="204"/>
    </row>
    <row r="2354" spans="4:4">
      <c r="D2354" s="204"/>
    </row>
    <row r="2355" spans="4:4">
      <c r="D2355" s="204"/>
    </row>
    <row r="2356" spans="4:4">
      <c r="D2356" s="204"/>
    </row>
    <row r="2357" spans="4:4">
      <c r="D2357" s="204"/>
    </row>
    <row r="2358" spans="4:4">
      <c r="D2358" s="204"/>
    </row>
    <row r="2359" spans="4:4">
      <c r="D2359" s="204"/>
    </row>
    <row r="2360" spans="4:4">
      <c r="D2360" s="204"/>
    </row>
    <row r="2361" spans="4:4">
      <c r="D2361" s="204"/>
    </row>
    <row r="2362" spans="4:4">
      <c r="D2362" s="204"/>
    </row>
    <row r="2363" spans="4:4">
      <c r="D2363" s="204"/>
    </row>
    <row r="2364" spans="4:4">
      <c r="D2364" s="204"/>
    </row>
    <row r="2365" spans="4:4">
      <c r="D2365" s="204"/>
    </row>
    <row r="2366" spans="4:4">
      <c r="D2366" s="204"/>
    </row>
    <row r="2367" spans="4:4">
      <c r="D2367" s="204"/>
    </row>
    <row r="2368" spans="4:4">
      <c r="D2368" s="204"/>
    </row>
    <row r="2369" spans="4:4">
      <c r="D2369" s="204"/>
    </row>
    <row r="2370" spans="4:4">
      <c r="D2370" s="204"/>
    </row>
    <row r="2371" spans="4:4">
      <c r="D2371" s="204"/>
    </row>
    <row r="2372" spans="4:4">
      <c r="D2372" s="204"/>
    </row>
    <row r="2373" spans="4:4">
      <c r="D2373" s="204"/>
    </row>
    <row r="2374" spans="4:4">
      <c r="D2374" s="204"/>
    </row>
    <row r="2375" spans="4:4">
      <c r="D2375" s="204"/>
    </row>
    <row r="2376" spans="4:4">
      <c r="D2376" s="204"/>
    </row>
    <row r="2377" spans="4:4">
      <c r="D2377" s="204"/>
    </row>
    <row r="2378" spans="4:4">
      <c r="D2378" s="204"/>
    </row>
    <row r="2379" spans="4:4">
      <c r="D2379" s="204"/>
    </row>
    <row r="2380" spans="4:4">
      <c r="D2380" s="204"/>
    </row>
    <row r="2381" spans="4:4">
      <c r="D2381" s="204"/>
    </row>
    <row r="2382" spans="4:4">
      <c r="D2382" s="204"/>
    </row>
    <row r="2383" spans="4:4">
      <c r="D2383" s="204"/>
    </row>
    <row r="2384" spans="4:4">
      <c r="D2384" s="204"/>
    </row>
    <row r="2385" spans="4:4">
      <c r="D2385" s="204"/>
    </row>
    <row r="2386" spans="4:4">
      <c r="D2386" s="204"/>
    </row>
    <row r="2387" spans="4:4">
      <c r="D2387" s="204"/>
    </row>
    <row r="2388" spans="4:4">
      <c r="D2388" s="204"/>
    </row>
    <row r="2389" spans="4:4">
      <c r="D2389" s="204"/>
    </row>
    <row r="2390" spans="4:4">
      <c r="D2390" s="204"/>
    </row>
    <row r="2391" spans="4:4">
      <c r="D2391" s="204"/>
    </row>
    <row r="2392" spans="4:4">
      <c r="D2392" s="204"/>
    </row>
    <row r="2393" spans="4:4">
      <c r="D2393" s="204"/>
    </row>
    <row r="2394" spans="4:4">
      <c r="D2394" s="204"/>
    </row>
    <row r="2395" spans="4:4">
      <c r="D2395" s="204"/>
    </row>
    <row r="2396" spans="4:4">
      <c r="D2396" s="204"/>
    </row>
    <row r="2397" spans="4:4">
      <c r="D2397" s="204"/>
    </row>
    <row r="2398" spans="4:4">
      <c r="D2398" s="204"/>
    </row>
    <row r="2399" spans="4:4">
      <c r="D2399" s="204"/>
    </row>
    <row r="2400" spans="4:4">
      <c r="D2400" s="204"/>
    </row>
    <row r="2401" spans="4:4">
      <c r="D2401" s="204"/>
    </row>
    <row r="2402" spans="4:4">
      <c r="D2402" s="204"/>
    </row>
    <row r="2403" spans="4:4">
      <c r="D2403" s="204"/>
    </row>
    <row r="2404" spans="4:4">
      <c r="D2404" s="204"/>
    </row>
    <row r="2405" spans="4:4">
      <c r="D2405" s="204"/>
    </row>
    <row r="2406" spans="4:4">
      <c r="D2406" s="204"/>
    </row>
    <row r="2407" spans="4:4">
      <c r="D2407" s="204"/>
    </row>
    <row r="2408" spans="4:4">
      <c r="D2408" s="204"/>
    </row>
    <row r="2409" spans="4:4">
      <c r="D2409" s="204"/>
    </row>
    <row r="2410" spans="4:4">
      <c r="D2410" s="204"/>
    </row>
    <row r="2411" spans="4:4">
      <c r="D2411" s="204"/>
    </row>
    <row r="2412" spans="4:4">
      <c r="D2412" s="204"/>
    </row>
    <row r="2413" spans="4:4">
      <c r="D2413" s="204"/>
    </row>
    <row r="2414" spans="4:4">
      <c r="D2414" s="204"/>
    </row>
    <row r="2415" spans="4:4">
      <c r="D2415" s="204"/>
    </row>
    <row r="2416" spans="4:4">
      <c r="D2416" s="204"/>
    </row>
    <row r="2417" spans="4:4">
      <c r="D2417" s="204"/>
    </row>
    <row r="2418" spans="4:4">
      <c r="D2418" s="204"/>
    </row>
    <row r="2419" spans="4:4">
      <c r="D2419" s="204"/>
    </row>
    <row r="2420" spans="4:4">
      <c r="D2420" s="204"/>
    </row>
    <row r="2421" spans="4:4">
      <c r="D2421" s="204"/>
    </row>
    <row r="2422" spans="4:4">
      <c r="D2422" s="204"/>
    </row>
    <row r="2423" spans="4:4">
      <c r="D2423" s="204"/>
    </row>
    <row r="2424" spans="4:4">
      <c r="D2424" s="204"/>
    </row>
    <row r="2425" spans="4:4">
      <c r="D2425" s="204"/>
    </row>
    <row r="2426" spans="4:4">
      <c r="D2426" s="204"/>
    </row>
    <row r="2427" spans="4:4">
      <c r="D2427" s="204"/>
    </row>
    <row r="2428" spans="4:4">
      <c r="D2428" s="204"/>
    </row>
    <row r="2429" spans="4:4">
      <c r="D2429" s="204"/>
    </row>
    <row r="2430" spans="4:4">
      <c r="D2430" s="204"/>
    </row>
    <row r="2431" spans="4:4">
      <c r="D2431" s="204"/>
    </row>
    <row r="2432" spans="4:4">
      <c r="D2432" s="204"/>
    </row>
    <row r="2433" spans="4:4">
      <c r="D2433" s="204"/>
    </row>
    <row r="2434" spans="4:4">
      <c r="D2434" s="204"/>
    </row>
    <row r="2435" spans="4:4">
      <c r="D2435" s="204"/>
    </row>
    <row r="2436" spans="4:4">
      <c r="D2436" s="204"/>
    </row>
    <row r="2437" spans="4:4">
      <c r="D2437" s="204"/>
    </row>
    <row r="2438" spans="4:4">
      <c r="D2438" s="204"/>
    </row>
    <row r="2439" spans="4:4">
      <c r="D2439" s="204"/>
    </row>
    <row r="2440" spans="4:4">
      <c r="D2440" s="204"/>
    </row>
    <row r="2441" spans="4:4">
      <c r="D2441" s="204"/>
    </row>
    <row r="2442" spans="4:4">
      <c r="D2442" s="204"/>
    </row>
    <row r="2443" spans="4:4">
      <c r="D2443" s="204"/>
    </row>
    <row r="2444" spans="4:4">
      <c r="D2444" s="204"/>
    </row>
    <row r="2445" spans="4:4">
      <c r="D2445" s="204"/>
    </row>
    <row r="2446" spans="4:4">
      <c r="D2446" s="204"/>
    </row>
    <row r="2447" spans="4:4">
      <c r="D2447" s="204"/>
    </row>
    <row r="2448" spans="4:4">
      <c r="D2448" s="204"/>
    </row>
    <row r="2449" spans="4:4">
      <c r="D2449" s="204"/>
    </row>
    <row r="2450" spans="4:4">
      <c r="D2450" s="204"/>
    </row>
    <row r="2451" spans="4:4">
      <c r="D2451" s="204"/>
    </row>
    <row r="2452" spans="4:4">
      <c r="D2452" s="204"/>
    </row>
    <row r="2453" spans="4:4">
      <c r="D2453" s="204"/>
    </row>
    <row r="2454" spans="4:4">
      <c r="D2454" s="204"/>
    </row>
    <row r="2455" spans="4:4">
      <c r="D2455" s="204"/>
    </row>
    <row r="2456" spans="4:4">
      <c r="D2456" s="204"/>
    </row>
    <row r="2457" spans="4:4">
      <c r="D2457" s="204"/>
    </row>
    <row r="2458" spans="4:4">
      <c r="D2458" s="204"/>
    </row>
    <row r="2459" spans="4:4">
      <c r="D2459" s="204"/>
    </row>
    <row r="2460" spans="4:4">
      <c r="D2460" s="204"/>
    </row>
    <row r="2461" spans="4:4">
      <c r="D2461" s="204"/>
    </row>
    <row r="2462" spans="4:4">
      <c r="D2462" s="204"/>
    </row>
    <row r="2463" spans="4:4">
      <c r="D2463" s="204"/>
    </row>
    <row r="2464" spans="4:4">
      <c r="D2464" s="204"/>
    </row>
    <row r="2465" spans="4:4">
      <c r="D2465" s="204"/>
    </row>
    <row r="2466" spans="4:4">
      <c r="D2466" s="204"/>
    </row>
    <row r="2467" spans="4:4">
      <c r="D2467" s="204"/>
    </row>
    <row r="2468" spans="4:4">
      <c r="D2468" s="204"/>
    </row>
    <row r="2469" spans="4:4">
      <c r="D2469" s="204"/>
    </row>
    <row r="2470" spans="4:4">
      <c r="D2470" s="204"/>
    </row>
    <row r="2471" spans="4:4">
      <c r="D2471" s="204"/>
    </row>
    <row r="2472" spans="4:4">
      <c r="D2472" s="204"/>
    </row>
    <row r="2473" spans="4:4">
      <c r="D2473" s="204"/>
    </row>
    <row r="2474" spans="4:4">
      <c r="D2474" s="204"/>
    </row>
    <row r="2475" spans="4:4">
      <c r="D2475" s="204"/>
    </row>
    <row r="2476" spans="4:4">
      <c r="D2476" s="204"/>
    </row>
    <row r="2477" spans="4:4">
      <c r="D2477" s="204"/>
    </row>
    <row r="2478" spans="4:4">
      <c r="D2478" s="204"/>
    </row>
    <row r="2479" spans="4:4">
      <c r="D2479" s="204"/>
    </row>
    <row r="2480" spans="4:4">
      <c r="D2480" s="204"/>
    </row>
    <row r="2481" spans="4:4">
      <c r="D2481" s="204"/>
    </row>
    <row r="2482" spans="4:4">
      <c r="D2482" s="204"/>
    </row>
    <row r="2483" spans="4:4">
      <c r="D2483" s="204"/>
    </row>
    <row r="2484" spans="4:4">
      <c r="D2484" s="204"/>
    </row>
    <row r="2485" spans="4:4">
      <c r="D2485" s="204"/>
    </row>
    <row r="2486" spans="4:4">
      <c r="D2486" s="204"/>
    </row>
    <row r="2487" spans="4:4">
      <c r="D2487" s="204"/>
    </row>
    <row r="2488" spans="4:4">
      <c r="D2488" s="204"/>
    </row>
    <row r="2489" spans="4:4">
      <c r="D2489" s="204"/>
    </row>
    <row r="2490" spans="4:4">
      <c r="D2490" s="204"/>
    </row>
    <row r="2491" spans="4:4">
      <c r="D2491" s="204"/>
    </row>
    <row r="2492" spans="4:4">
      <c r="D2492" s="204"/>
    </row>
    <row r="2493" spans="4:4">
      <c r="D2493" s="204"/>
    </row>
    <row r="2494" spans="4:4">
      <c r="D2494" s="204"/>
    </row>
    <row r="2495" spans="4:4">
      <c r="D2495" s="204"/>
    </row>
    <row r="2496" spans="4:4">
      <c r="D2496" s="204"/>
    </row>
    <row r="2497" spans="4:4">
      <c r="D2497" s="204"/>
    </row>
    <row r="2498" spans="4:4">
      <c r="D2498" s="204"/>
    </row>
    <row r="2499" spans="4:4">
      <c r="D2499" s="204"/>
    </row>
    <row r="2500" spans="4:4">
      <c r="D2500" s="204"/>
    </row>
    <row r="2501" spans="4:4">
      <c r="D2501" s="204"/>
    </row>
    <row r="2502" spans="4:4">
      <c r="D2502" s="204"/>
    </row>
    <row r="2503" spans="4:4">
      <c r="D2503" s="204"/>
    </row>
    <row r="2504" spans="4:4">
      <c r="D2504" s="204"/>
    </row>
    <row r="2505" spans="4:4">
      <c r="D2505" s="204"/>
    </row>
    <row r="2506" spans="4:4">
      <c r="D2506" s="204"/>
    </row>
    <row r="2507" spans="4:4">
      <c r="D2507" s="204"/>
    </row>
    <row r="2508" spans="4:4">
      <c r="D2508" s="204"/>
    </row>
    <row r="2509" spans="4:4">
      <c r="D2509" s="204"/>
    </row>
    <row r="2510" spans="4:4">
      <c r="D2510" s="204"/>
    </row>
    <row r="2511" spans="4:4">
      <c r="D2511" s="204"/>
    </row>
    <row r="2512" spans="4:4">
      <c r="D2512" s="204"/>
    </row>
    <row r="2513" spans="4:4">
      <c r="D2513" s="204"/>
    </row>
    <row r="2514" spans="4:4">
      <c r="D2514" s="204"/>
    </row>
    <row r="2515" spans="4:4">
      <c r="D2515" s="204"/>
    </row>
    <row r="2516" spans="4:4">
      <c r="D2516" s="204"/>
    </row>
    <row r="2517" spans="4:4">
      <c r="D2517" s="204"/>
    </row>
    <row r="2518" spans="4:4">
      <c r="D2518" s="204"/>
    </row>
    <row r="2519" spans="4:4">
      <c r="D2519" s="204"/>
    </row>
    <row r="2520" spans="4:4">
      <c r="D2520" s="204"/>
    </row>
    <row r="2521" spans="4:4">
      <c r="D2521" s="204"/>
    </row>
    <row r="2522" spans="4:4">
      <c r="D2522" s="204"/>
    </row>
    <row r="2523" spans="4:4">
      <c r="D2523" s="204"/>
    </row>
    <row r="2524" spans="4:4">
      <c r="D2524" s="204"/>
    </row>
    <row r="2525" spans="4:4">
      <c r="D2525" s="204"/>
    </row>
    <row r="2526" spans="4:4">
      <c r="D2526" s="204"/>
    </row>
    <row r="2527" spans="4:4">
      <c r="D2527" s="204"/>
    </row>
    <row r="2528" spans="4:4">
      <c r="D2528" s="204"/>
    </row>
    <row r="2529" spans="4:4">
      <c r="D2529" s="204"/>
    </row>
    <row r="2530" spans="4:4">
      <c r="D2530" s="204"/>
    </row>
    <row r="2531" spans="4:4">
      <c r="D2531" s="204"/>
    </row>
    <row r="2532" spans="4:4">
      <c r="D2532" s="204"/>
    </row>
    <row r="2533" spans="4:4">
      <c r="D2533" s="204"/>
    </row>
    <row r="2534" spans="4:4">
      <c r="D2534" s="204"/>
    </row>
    <row r="2535" spans="4:4">
      <c r="D2535" s="204"/>
    </row>
    <row r="2536" spans="4:4">
      <c r="D2536" s="204"/>
    </row>
    <row r="2537" spans="4:4">
      <c r="D2537" s="204"/>
    </row>
    <row r="2538" spans="4:4">
      <c r="D2538" s="204"/>
    </row>
    <row r="2539" spans="4:4">
      <c r="D2539" s="204"/>
    </row>
    <row r="2540" spans="4:4">
      <c r="D2540" s="204"/>
    </row>
    <row r="2541" spans="4:4">
      <c r="D2541" s="204"/>
    </row>
    <row r="2542" spans="4:4">
      <c r="D2542" s="204"/>
    </row>
    <row r="2543" spans="4:4">
      <c r="D2543" s="204"/>
    </row>
    <row r="2544" spans="4:4">
      <c r="D2544" s="204"/>
    </row>
    <row r="2545" spans="4:4">
      <c r="D2545" s="204"/>
    </row>
    <row r="2546" spans="4:4">
      <c r="D2546" s="204"/>
    </row>
    <row r="2547" spans="4:4">
      <c r="D2547" s="204"/>
    </row>
    <row r="2548" spans="4:4">
      <c r="D2548" s="204"/>
    </row>
    <row r="2549" spans="4:4">
      <c r="D2549" s="204"/>
    </row>
    <row r="2550" spans="4:4">
      <c r="D2550" s="204"/>
    </row>
    <row r="2551" spans="4:4">
      <c r="D2551" s="204"/>
    </row>
    <row r="2552" spans="4:4">
      <c r="D2552" s="204"/>
    </row>
    <row r="2553" spans="4:4">
      <c r="D2553" s="204"/>
    </row>
    <row r="2554" spans="4:4">
      <c r="D2554" s="204"/>
    </row>
    <row r="2555" spans="4:4">
      <c r="D2555" s="204"/>
    </row>
    <row r="2556" spans="4:4">
      <c r="D2556" s="204"/>
    </row>
    <row r="2557" spans="4:4">
      <c r="D2557" s="204"/>
    </row>
    <row r="2558" spans="4:4">
      <c r="D2558" s="204"/>
    </row>
    <row r="2559" spans="4:4">
      <c r="D2559" s="204"/>
    </row>
    <row r="2560" spans="4:4">
      <c r="D2560" s="204"/>
    </row>
    <row r="2561" spans="4:4">
      <c r="D2561" s="204"/>
    </row>
    <row r="2562" spans="4:4">
      <c r="D2562" s="204"/>
    </row>
    <row r="2563" spans="4:4">
      <c r="D2563" s="204"/>
    </row>
    <row r="2564" spans="4:4">
      <c r="D2564" s="204"/>
    </row>
    <row r="2565" spans="4:4">
      <c r="D2565" s="204"/>
    </row>
    <row r="2566" spans="4:4">
      <c r="D2566" s="204"/>
    </row>
    <row r="2567" spans="4:4">
      <c r="D2567" s="204"/>
    </row>
    <row r="2568" spans="4:4">
      <c r="D2568" s="204"/>
    </row>
    <row r="2569" spans="4:4">
      <c r="D2569" s="204"/>
    </row>
    <row r="2570" spans="4:4">
      <c r="D2570" s="204"/>
    </row>
    <row r="2571" spans="4:4">
      <c r="D2571" s="204"/>
    </row>
    <row r="2572" spans="4:4">
      <c r="D2572" s="204"/>
    </row>
    <row r="2573" spans="4:4">
      <c r="D2573" s="204"/>
    </row>
    <row r="2574" spans="4:4">
      <c r="D2574" s="204"/>
    </row>
    <row r="2575" spans="4:4">
      <c r="D2575" s="204"/>
    </row>
    <row r="2576" spans="4:4">
      <c r="D2576" s="204"/>
    </row>
    <row r="2577" spans="4:4">
      <c r="D2577" s="204"/>
    </row>
    <row r="2578" spans="4:4">
      <c r="D2578" s="204"/>
    </row>
    <row r="2579" spans="4:4">
      <c r="D2579" s="204"/>
    </row>
    <row r="2580" spans="4:4">
      <c r="D2580" s="204"/>
    </row>
    <row r="2581" spans="4:4">
      <c r="D2581" s="204"/>
    </row>
    <row r="2582" spans="4:4">
      <c r="D2582" s="204"/>
    </row>
    <row r="2583" spans="4:4">
      <c r="D2583" s="204"/>
    </row>
    <row r="2584" spans="4:4">
      <c r="D2584" s="204"/>
    </row>
    <row r="2585" spans="4:4">
      <c r="D2585" s="204"/>
    </row>
    <row r="2586" spans="4:4">
      <c r="D2586" s="204"/>
    </row>
    <row r="2587" spans="4:4">
      <c r="D2587" s="204"/>
    </row>
    <row r="2588" spans="4:4">
      <c r="D2588" s="204"/>
    </row>
    <row r="2589" spans="4:4">
      <c r="D2589" s="204"/>
    </row>
    <row r="2590" spans="4:4">
      <c r="D2590" s="204"/>
    </row>
    <row r="2591" spans="4:4">
      <c r="D2591" s="204"/>
    </row>
    <row r="2592" spans="4:4">
      <c r="D2592" s="204"/>
    </row>
    <row r="2593" spans="4:4">
      <c r="D2593" s="204"/>
    </row>
    <row r="2594" spans="4:4">
      <c r="D2594" s="204"/>
    </row>
    <row r="2595" spans="4:4">
      <c r="D2595" s="204"/>
    </row>
    <row r="2596" spans="4:4">
      <c r="D2596" s="204"/>
    </row>
    <row r="2597" spans="4:4">
      <c r="D2597" s="204"/>
    </row>
    <row r="2598" spans="4:4">
      <c r="D2598" s="204"/>
    </row>
    <row r="2599" spans="4:4">
      <c r="D2599" s="204"/>
    </row>
    <row r="2600" spans="4:4">
      <c r="D2600" s="204"/>
    </row>
    <row r="2601" spans="4:4">
      <c r="D2601" s="204"/>
    </row>
    <row r="2602" spans="4:4">
      <c r="D2602" s="204"/>
    </row>
    <row r="2603" spans="4:4">
      <c r="D2603" s="204"/>
    </row>
    <row r="2604" spans="4:4">
      <c r="D2604" s="204"/>
    </row>
    <row r="2605" spans="4:4">
      <c r="D2605" s="204"/>
    </row>
    <row r="2606" spans="4:4">
      <c r="D2606" s="204"/>
    </row>
    <row r="2607" spans="4:4">
      <c r="D2607" s="204"/>
    </row>
    <row r="2608" spans="4:4">
      <c r="D2608" s="204"/>
    </row>
    <row r="2609" spans="4:4">
      <c r="D2609" s="204"/>
    </row>
    <row r="2610" spans="4:4">
      <c r="D2610" s="204"/>
    </row>
    <row r="2611" spans="4:4">
      <c r="D2611" s="204"/>
    </row>
    <row r="2612" spans="4:4">
      <c r="D2612" s="204"/>
    </row>
    <row r="2613" spans="4:4">
      <c r="D2613" s="204"/>
    </row>
    <row r="2614" spans="4:4">
      <c r="D2614" s="204"/>
    </row>
    <row r="2615" spans="4:4">
      <c r="D2615" s="204"/>
    </row>
    <row r="2616" spans="4:4">
      <c r="D2616" s="204"/>
    </row>
    <row r="2617" spans="4:4">
      <c r="D2617" s="204"/>
    </row>
    <row r="2618" spans="4:4">
      <c r="D2618" s="204"/>
    </row>
    <row r="2619" spans="4:4">
      <c r="D2619" s="204"/>
    </row>
    <row r="2620" spans="4:4">
      <c r="D2620" s="204"/>
    </row>
    <row r="2621" spans="4:4">
      <c r="D2621" s="204"/>
    </row>
    <row r="2622" spans="4:4">
      <c r="D2622" s="204"/>
    </row>
    <row r="2623" spans="4:4">
      <c r="D2623" s="204"/>
    </row>
    <row r="2624" spans="4:4">
      <c r="D2624" s="204"/>
    </row>
    <row r="2625" spans="4:4">
      <c r="D2625" s="204"/>
    </row>
    <row r="2626" spans="4:4">
      <c r="D2626" s="204"/>
    </row>
    <row r="2627" spans="4:4">
      <c r="D2627" s="204"/>
    </row>
    <row r="2628" spans="4:4">
      <c r="D2628" s="204"/>
    </row>
    <row r="2629" spans="4:4">
      <c r="D2629" s="204"/>
    </row>
    <row r="2630" spans="4:4">
      <c r="D2630" s="204"/>
    </row>
    <row r="2631" spans="4:4">
      <c r="D2631" s="204"/>
    </row>
    <row r="2632" spans="4:4">
      <c r="D2632" s="204"/>
    </row>
    <row r="2633" spans="4:4">
      <c r="D2633" s="204"/>
    </row>
    <row r="2634" spans="4:4">
      <c r="D2634" s="204"/>
    </row>
    <row r="2635" spans="4:4">
      <c r="D2635" s="204"/>
    </row>
    <row r="2636" spans="4:4">
      <c r="D2636" s="204"/>
    </row>
    <row r="2637" spans="4:4">
      <c r="D2637" s="204"/>
    </row>
    <row r="2638" spans="4:4">
      <c r="D2638" s="204"/>
    </row>
    <row r="2639" spans="4:4">
      <c r="D2639" s="204"/>
    </row>
    <row r="2640" spans="4:4">
      <c r="D2640" s="204"/>
    </row>
    <row r="2641" spans="4:4">
      <c r="D2641" s="204"/>
    </row>
    <row r="2642" spans="4:4">
      <c r="D2642" s="204"/>
    </row>
    <row r="2643" spans="4:4">
      <c r="D2643" s="204"/>
    </row>
    <row r="2644" spans="4:4">
      <c r="D2644" s="204"/>
    </row>
    <row r="2645" spans="4:4">
      <c r="D2645" s="204"/>
    </row>
    <row r="2646" spans="4:4">
      <c r="D2646" s="204"/>
    </row>
    <row r="2647" spans="4:4">
      <c r="D2647" s="204"/>
    </row>
    <row r="2648" spans="4:4">
      <c r="D2648" s="204"/>
    </row>
    <row r="2649" spans="4:4">
      <c r="D2649" s="204"/>
    </row>
    <row r="2650" spans="4:4">
      <c r="D2650" s="204"/>
    </row>
    <row r="2651" spans="4:4">
      <c r="D2651" s="204"/>
    </row>
    <row r="2652" spans="4:4">
      <c r="D2652" s="204"/>
    </row>
    <row r="2653" spans="4:4">
      <c r="D2653" s="204"/>
    </row>
    <row r="2654" spans="4:4">
      <c r="D2654" s="204"/>
    </row>
    <row r="2655" spans="4:4">
      <c r="D2655" s="204"/>
    </row>
    <row r="2656" spans="4:4">
      <c r="D2656" s="204"/>
    </row>
    <row r="2657" spans="4:4">
      <c r="D2657" s="204"/>
    </row>
    <row r="2658" spans="4:4">
      <c r="D2658" s="204"/>
    </row>
    <row r="2659" spans="4:4">
      <c r="D2659" s="204"/>
    </row>
    <row r="2660" spans="4:4">
      <c r="D2660" s="204"/>
    </row>
    <row r="2661" spans="4:4">
      <c r="D2661" s="204"/>
    </row>
    <row r="2662" spans="4:4">
      <c r="D2662" s="204"/>
    </row>
    <row r="2663" spans="4:4">
      <c r="D2663" s="204"/>
    </row>
    <row r="2664" spans="4:4">
      <c r="D2664" s="204"/>
    </row>
    <row r="2665" spans="4:4">
      <c r="D2665" s="204"/>
    </row>
    <row r="2666" spans="4:4">
      <c r="D2666" s="204"/>
    </row>
    <row r="2667" spans="4:4">
      <c r="D2667" s="204"/>
    </row>
    <row r="2668" spans="4:4">
      <c r="D2668" s="204"/>
    </row>
    <row r="2669" spans="4:4">
      <c r="D2669" s="204"/>
    </row>
    <row r="2670" spans="4:4">
      <c r="D2670" s="204"/>
    </row>
    <row r="2671" spans="4:4">
      <c r="D2671" s="204"/>
    </row>
    <row r="2672" spans="4:4">
      <c r="D2672" s="204"/>
    </row>
    <row r="2673" spans="4:4">
      <c r="D2673" s="204"/>
    </row>
    <row r="2674" spans="4:4">
      <c r="D2674" s="204"/>
    </row>
    <row r="2675" spans="4:4">
      <c r="D2675" s="204"/>
    </row>
    <row r="2676" spans="4:4">
      <c r="D2676" s="204"/>
    </row>
    <row r="2677" spans="4:4">
      <c r="D2677" s="204"/>
    </row>
    <row r="2678" spans="4:4">
      <c r="D2678" s="204"/>
    </row>
    <row r="2679" spans="4:4">
      <c r="D2679" s="204"/>
    </row>
    <row r="2680" spans="4:4">
      <c r="D2680" s="204"/>
    </row>
    <row r="2681" spans="4:4">
      <c r="D2681" s="204"/>
    </row>
    <row r="2682" spans="4:4">
      <c r="D2682" s="204"/>
    </row>
    <row r="2683" spans="4:4">
      <c r="D2683" s="204"/>
    </row>
    <row r="2684" spans="4:4">
      <c r="D2684" s="204"/>
    </row>
    <row r="2685" spans="4:4">
      <c r="D2685" s="204"/>
    </row>
    <row r="2686" spans="4:4">
      <c r="D2686" s="204"/>
    </row>
    <row r="2687" spans="4:4">
      <c r="D2687" s="204"/>
    </row>
    <row r="2688" spans="4:4">
      <c r="D2688" s="204"/>
    </row>
    <row r="2689" spans="4:4">
      <c r="D2689" s="204"/>
    </row>
    <row r="2690" spans="4:4">
      <c r="D2690" s="204"/>
    </row>
    <row r="2691" spans="4:4">
      <c r="D2691" s="204"/>
    </row>
    <row r="2692" spans="4:4">
      <c r="D2692" s="204"/>
    </row>
    <row r="2693" spans="4:4">
      <c r="D2693" s="204"/>
    </row>
    <row r="2694" spans="4:4">
      <c r="D2694" s="204"/>
    </row>
    <row r="2695" spans="4:4">
      <c r="D2695" s="204"/>
    </row>
    <row r="2696" spans="4:4">
      <c r="D2696" s="204"/>
    </row>
    <row r="2697" spans="4:4">
      <c r="D2697" s="204"/>
    </row>
    <row r="2698" spans="4:4">
      <c r="D2698" s="204"/>
    </row>
    <row r="2699" spans="4:4">
      <c r="D2699" s="204"/>
    </row>
    <row r="2700" spans="4:4">
      <c r="D2700" s="204"/>
    </row>
    <row r="2701" spans="4:4">
      <c r="D2701" s="204"/>
    </row>
    <row r="2702" spans="4:4">
      <c r="D2702" s="204"/>
    </row>
    <row r="2703" spans="4:4">
      <c r="D2703" s="204"/>
    </row>
    <row r="2704" spans="4:4">
      <c r="D2704" s="204"/>
    </row>
    <row r="2705" spans="4:4">
      <c r="D2705" s="204"/>
    </row>
    <row r="2706" spans="4:4">
      <c r="D2706" s="204"/>
    </row>
    <row r="2707" spans="4:4">
      <c r="D2707" s="204"/>
    </row>
    <row r="2708" spans="4:4">
      <c r="D2708" s="204"/>
    </row>
    <row r="2709" spans="4:4">
      <c r="D2709" s="204"/>
    </row>
    <row r="2710" spans="4:4">
      <c r="D2710" s="204"/>
    </row>
    <row r="2711" spans="4:4">
      <c r="D2711" s="204"/>
    </row>
    <row r="2712" spans="4:4">
      <c r="D2712" s="204"/>
    </row>
    <row r="2713" spans="4:4">
      <c r="D2713" s="204"/>
    </row>
    <row r="2714" spans="4:4">
      <c r="D2714" s="204"/>
    </row>
    <row r="2715" spans="4:4">
      <c r="D2715" s="204"/>
    </row>
    <row r="2716" spans="4:4">
      <c r="D2716" s="204"/>
    </row>
    <row r="2717" spans="4:4">
      <c r="D2717" s="204"/>
    </row>
    <row r="2718" spans="4:4">
      <c r="D2718" s="204"/>
    </row>
    <row r="2719" spans="4:4">
      <c r="D2719" s="204"/>
    </row>
    <row r="2720" spans="4:4">
      <c r="D2720" s="204"/>
    </row>
    <row r="2721" spans="4:4">
      <c r="D2721" s="204"/>
    </row>
    <row r="2722" spans="4:4">
      <c r="D2722" s="204"/>
    </row>
    <row r="2723" spans="4:4">
      <c r="D2723" s="204"/>
    </row>
    <row r="2724" spans="4:4">
      <c r="D2724" s="204"/>
    </row>
    <row r="2725" spans="4:4">
      <c r="D2725" s="204"/>
    </row>
    <row r="2726" spans="4:4">
      <c r="D2726" s="204"/>
    </row>
    <row r="2727" spans="4:4">
      <c r="D2727" s="204"/>
    </row>
    <row r="2728" spans="4:4">
      <c r="D2728" s="204"/>
    </row>
    <row r="2729" spans="4:4">
      <c r="D2729" s="204"/>
    </row>
    <row r="2730" spans="4:4">
      <c r="D2730" s="204"/>
    </row>
    <row r="2731" spans="4:4">
      <c r="D2731" s="204"/>
    </row>
    <row r="2732" spans="4:4">
      <c r="D2732" s="204"/>
    </row>
    <row r="2733" spans="4:4">
      <c r="D2733" s="204"/>
    </row>
    <row r="2734" spans="4:4">
      <c r="D2734" s="204"/>
    </row>
    <row r="2735" spans="4:4">
      <c r="D2735" s="204"/>
    </row>
    <row r="2736" spans="4:4">
      <c r="D2736" s="204"/>
    </row>
    <row r="2737" spans="4:4">
      <c r="D2737" s="204"/>
    </row>
    <row r="2738" spans="4:4">
      <c r="D2738" s="204"/>
    </row>
    <row r="2739" spans="4:4">
      <c r="D2739" s="204"/>
    </row>
    <row r="2740" spans="4:4">
      <c r="D2740" s="204"/>
    </row>
    <row r="2741" spans="4:4">
      <c r="D2741" s="204"/>
    </row>
    <row r="2742" spans="4:4">
      <c r="D2742" s="204"/>
    </row>
    <row r="2743" spans="4:4">
      <c r="D2743" s="204"/>
    </row>
    <row r="2744" spans="4:4">
      <c r="D2744" s="204"/>
    </row>
    <row r="2745" spans="4:4">
      <c r="D2745" s="204"/>
    </row>
    <row r="2746" spans="4:4">
      <c r="D2746" s="204"/>
    </row>
    <row r="2747" spans="4:4">
      <c r="D2747" s="204"/>
    </row>
    <row r="2748" spans="4:4">
      <c r="D2748" s="204"/>
    </row>
    <row r="2749" spans="4:4">
      <c r="D2749" s="204"/>
    </row>
    <row r="2750" spans="4:4">
      <c r="D2750" s="204"/>
    </row>
    <row r="2751" spans="4:4">
      <c r="D2751" s="204"/>
    </row>
    <row r="2752" spans="4:4">
      <c r="D2752" s="204"/>
    </row>
    <row r="2753" spans="4:4">
      <c r="D2753" s="204"/>
    </row>
    <row r="2754" spans="4:4">
      <c r="D2754" s="204"/>
    </row>
    <row r="2755" spans="4:4">
      <c r="D2755" s="204"/>
    </row>
    <row r="2756" spans="4:4">
      <c r="D2756" s="204"/>
    </row>
    <row r="2757" spans="4:4">
      <c r="D2757" s="204"/>
    </row>
    <row r="2758" spans="4:4">
      <c r="D2758" s="204"/>
    </row>
    <row r="2759" spans="4:4">
      <c r="D2759" s="204"/>
    </row>
    <row r="2760" spans="4:4">
      <c r="D2760" s="204"/>
    </row>
    <row r="2761" spans="4:4">
      <c r="D2761" s="204"/>
    </row>
    <row r="2762" spans="4:4">
      <c r="D2762" s="204"/>
    </row>
    <row r="2763" spans="4:4">
      <c r="D2763" s="204"/>
    </row>
    <row r="2764" spans="4:4">
      <c r="D2764" s="204"/>
    </row>
    <row r="2765" spans="4:4">
      <c r="D2765" s="204"/>
    </row>
    <row r="2766" spans="4:4">
      <c r="D2766" s="204"/>
    </row>
    <row r="2767" spans="4:4">
      <c r="D2767" s="204"/>
    </row>
    <row r="2768" spans="4:4">
      <c r="D2768" s="204"/>
    </row>
    <row r="2769" spans="4:4">
      <c r="D2769" s="204"/>
    </row>
    <row r="2770" spans="4:4">
      <c r="D2770" s="204"/>
    </row>
    <row r="2771" spans="4:4">
      <c r="D2771" s="204"/>
    </row>
    <row r="2772" spans="4:4">
      <c r="D2772" s="204"/>
    </row>
    <row r="2773" spans="4:4">
      <c r="D2773" s="204"/>
    </row>
    <row r="2774" spans="4:4">
      <c r="D2774" s="204"/>
    </row>
    <row r="2775" spans="4:4">
      <c r="D2775" s="204"/>
    </row>
    <row r="2776" spans="4:4">
      <c r="D2776" s="204"/>
    </row>
    <row r="2777" spans="4:4">
      <c r="D2777" s="204"/>
    </row>
    <row r="2778" spans="4:4">
      <c r="D2778" s="204"/>
    </row>
    <row r="2779" spans="4:4">
      <c r="D2779" s="204"/>
    </row>
    <row r="2780" spans="4:4">
      <c r="D2780" s="204"/>
    </row>
    <row r="2781" spans="4:4">
      <c r="D2781" s="204"/>
    </row>
    <row r="2782" spans="4:4">
      <c r="D2782" s="204"/>
    </row>
    <row r="2783" spans="4:4">
      <c r="D2783" s="204"/>
    </row>
    <row r="2784" spans="4:4">
      <c r="D2784" s="204"/>
    </row>
    <row r="2785" spans="4:4">
      <c r="D2785" s="204"/>
    </row>
    <row r="2786" spans="4:4">
      <c r="D2786" s="204"/>
    </row>
    <row r="2787" spans="4:4">
      <c r="D2787" s="204"/>
    </row>
    <row r="2788" spans="4:4">
      <c r="D2788" s="204"/>
    </row>
    <row r="2789" spans="4:4">
      <c r="D2789" s="204"/>
    </row>
    <row r="2790" spans="4:4">
      <c r="D2790" s="204"/>
    </row>
    <row r="2791" spans="4:4">
      <c r="D2791" s="204"/>
    </row>
    <row r="2792" spans="4:4">
      <c r="D2792" s="204"/>
    </row>
    <row r="2793" spans="4:4">
      <c r="D2793" s="204"/>
    </row>
    <row r="2794" spans="4:4">
      <c r="D2794" s="204"/>
    </row>
    <row r="2795" spans="4:4">
      <c r="D2795" s="204"/>
    </row>
    <row r="2796" spans="4:4">
      <c r="D2796" s="204"/>
    </row>
    <row r="2797" spans="4:4">
      <c r="D2797" s="204"/>
    </row>
    <row r="2798" spans="4:4">
      <c r="D2798" s="204"/>
    </row>
    <row r="2799" spans="4:4">
      <c r="D2799" s="204"/>
    </row>
    <row r="2800" spans="4:4">
      <c r="D2800" s="204"/>
    </row>
    <row r="2801" spans="4:4">
      <c r="D2801" s="204"/>
    </row>
    <row r="2802" spans="4:4">
      <c r="D2802" s="204"/>
    </row>
    <row r="2803" spans="4:4">
      <c r="D2803" s="204"/>
    </row>
    <row r="2804" spans="4:4">
      <c r="D2804" s="204"/>
    </row>
    <row r="2805" spans="4:4">
      <c r="D2805" s="204"/>
    </row>
    <row r="2806" spans="4:4">
      <c r="D2806" s="204"/>
    </row>
    <row r="2807" spans="4:4">
      <c r="D2807" s="204"/>
    </row>
    <row r="2808" spans="4:4">
      <c r="D2808" s="204"/>
    </row>
    <row r="2809" spans="4:4">
      <c r="D2809" s="204"/>
    </row>
    <row r="2810" spans="4:4">
      <c r="D2810" s="204"/>
    </row>
    <row r="2811" spans="4:4">
      <c r="D2811" s="204"/>
    </row>
    <row r="2812" spans="4:4">
      <c r="D2812" s="204"/>
    </row>
    <row r="2813" spans="4:4">
      <c r="D2813" s="204"/>
    </row>
    <row r="2814" spans="4:4">
      <c r="D2814" s="204"/>
    </row>
    <row r="2815" spans="4:4">
      <c r="D2815" s="204"/>
    </row>
    <row r="2816" spans="4:4">
      <c r="D2816" s="204"/>
    </row>
    <row r="2817" spans="4:4">
      <c r="D2817" s="204"/>
    </row>
    <row r="2818" spans="4:4">
      <c r="D2818" s="204"/>
    </row>
    <row r="2819" spans="4:4">
      <c r="D2819" s="204"/>
    </row>
    <row r="2820" spans="4:4">
      <c r="D2820" s="204"/>
    </row>
    <row r="2821" spans="4:4">
      <c r="D2821" s="204"/>
    </row>
    <row r="2822" spans="4:4">
      <c r="D2822" s="204"/>
    </row>
    <row r="2823" spans="4:4">
      <c r="D2823" s="204"/>
    </row>
    <row r="2824" spans="4:4">
      <c r="D2824" s="204"/>
    </row>
    <row r="2825" spans="4:4">
      <c r="D2825" s="204"/>
    </row>
    <row r="2826" spans="4:4">
      <c r="D2826" s="204"/>
    </row>
    <row r="2827" spans="4:4">
      <c r="D2827" s="204"/>
    </row>
    <row r="2828" spans="4:4">
      <c r="D2828" s="204"/>
    </row>
    <row r="2829" spans="4:4">
      <c r="D2829" s="204"/>
    </row>
    <row r="2830" spans="4:4">
      <c r="D2830" s="204"/>
    </row>
    <row r="2831" spans="4:4">
      <c r="D2831" s="204"/>
    </row>
    <row r="2832" spans="4:4">
      <c r="D2832" s="204"/>
    </row>
    <row r="2833" spans="4:4">
      <c r="D2833" s="204"/>
    </row>
    <row r="2834" spans="4:4">
      <c r="D2834" s="204"/>
    </row>
    <row r="2835" spans="4:4">
      <c r="D2835" s="204"/>
    </row>
    <row r="2836" spans="4:4">
      <c r="D2836" s="204"/>
    </row>
    <row r="2837" spans="4:4">
      <c r="D2837" s="204"/>
    </row>
    <row r="2838" spans="4:4">
      <c r="D2838" s="204"/>
    </row>
    <row r="2839" spans="4:4">
      <c r="D2839" s="204"/>
    </row>
    <row r="2840" spans="4:4">
      <c r="D2840" s="204"/>
    </row>
    <row r="2841" spans="4:4">
      <c r="D2841" s="204"/>
    </row>
    <row r="2842" spans="4:4">
      <c r="D2842" s="204"/>
    </row>
    <row r="2843" spans="4:4">
      <c r="D2843" s="204"/>
    </row>
    <row r="2844" spans="4:4">
      <c r="D2844" s="204"/>
    </row>
    <row r="2845" spans="4:4">
      <c r="D2845" s="204"/>
    </row>
    <row r="2846" spans="4:4">
      <c r="D2846" s="204"/>
    </row>
    <row r="2847" spans="4:4">
      <c r="D2847" s="204"/>
    </row>
    <row r="2848" spans="4:4">
      <c r="D2848" s="204"/>
    </row>
    <row r="2849" spans="4:4">
      <c r="D2849" s="204"/>
    </row>
    <row r="2850" spans="4:4">
      <c r="D2850" s="204"/>
    </row>
    <row r="2851" spans="4:4">
      <c r="D2851" s="204"/>
    </row>
    <row r="2852" spans="4:4">
      <c r="D2852" s="204"/>
    </row>
    <row r="2853" spans="4:4">
      <c r="D2853" s="204"/>
    </row>
    <row r="2854" spans="4:4">
      <c r="D2854" s="204"/>
    </row>
    <row r="2855" spans="4:4">
      <c r="D2855" s="204"/>
    </row>
    <row r="2856" spans="4:4">
      <c r="D2856" s="204"/>
    </row>
    <row r="2857" spans="4:4">
      <c r="D2857" s="204"/>
    </row>
    <row r="2858" spans="4:4">
      <c r="D2858" s="204"/>
    </row>
    <row r="2859" spans="4:4">
      <c r="D2859" s="204"/>
    </row>
    <row r="2860" spans="4:4">
      <c r="D2860" s="204"/>
    </row>
    <row r="2861" spans="4:4">
      <c r="D2861" s="204"/>
    </row>
    <row r="2862" spans="4:4">
      <c r="D2862" s="204"/>
    </row>
    <row r="2863" spans="4:4">
      <c r="D2863" s="204"/>
    </row>
    <row r="2864" spans="4:4">
      <c r="D2864" s="204"/>
    </row>
    <row r="2865" spans="4:4">
      <c r="D2865" s="204"/>
    </row>
    <row r="2866" spans="4:4">
      <c r="D2866" s="204"/>
    </row>
    <row r="2867" spans="4:4">
      <c r="D2867" s="204"/>
    </row>
    <row r="2868" spans="4:4">
      <c r="D2868" s="204"/>
    </row>
    <row r="2869" spans="4:4">
      <c r="D2869" s="204"/>
    </row>
    <row r="2870" spans="4:4">
      <c r="D2870" s="204"/>
    </row>
    <row r="2871" spans="4:4">
      <c r="D2871" s="204"/>
    </row>
    <row r="2872" spans="4:4">
      <c r="D2872" s="204"/>
    </row>
    <row r="2873" spans="4:4">
      <c r="D2873" s="204"/>
    </row>
    <row r="2874" spans="4:4">
      <c r="D2874" s="204"/>
    </row>
    <row r="2875" spans="4:4">
      <c r="D2875" s="204"/>
    </row>
    <row r="2876" spans="4:4">
      <c r="D2876" s="204"/>
    </row>
    <row r="2877" spans="4:4">
      <c r="D2877" s="204"/>
    </row>
    <row r="2878" spans="4:4">
      <c r="D2878" s="204"/>
    </row>
    <row r="2879" spans="4:4">
      <c r="D2879" s="204"/>
    </row>
    <row r="2880" spans="4:4">
      <c r="D2880" s="204"/>
    </row>
    <row r="2881" spans="4:4">
      <c r="D2881" s="204"/>
    </row>
    <row r="2882" spans="4:4">
      <c r="D2882" s="204"/>
    </row>
    <row r="2883" spans="4:4">
      <c r="D2883" s="204"/>
    </row>
    <row r="2884" spans="4:4">
      <c r="D2884" s="204"/>
    </row>
    <row r="2885" spans="4:4">
      <c r="D2885" s="204"/>
    </row>
    <row r="2886" spans="4:4">
      <c r="D2886" s="204"/>
    </row>
    <row r="2887" spans="4:4">
      <c r="D2887" s="204"/>
    </row>
    <row r="2888" spans="4:4">
      <c r="D2888" s="204"/>
    </row>
    <row r="2889" spans="4:4">
      <c r="D2889" s="204"/>
    </row>
    <row r="2890" spans="4:4">
      <c r="D2890" s="204"/>
    </row>
    <row r="2891" spans="4:4">
      <c r="D2891" s="204"/>
    </row>
    <row r="2892" spans="4:4">
      <c r="D2892" s="204"/>
    </row>
    <row r="2893" spans="4:4">
      <c r="D2893" s="204"/>
    </row>
    <row r="2894" spans="4:4">
      <c r="D2894" s="204"/>
    </row>
    <row r="2895" spans="4:4">
      <c r="D2895" s="204"/>
    </row>
    <row r="2896" spans="4:4">
      <c r="D2896" s="204"/>
    </row>
    <row r="2897" spans="4:4">
      <c r="D2897" s="204"/>
    </row>
    <row r="2898" spans="4:4">
      <c r="D2898" s="204"/>
    </row>
    <row r="2899" spans="4:4">
      <c r="D2899" s="204"/>
    </row>
    <row r="2900" spans="4:4">
      <c r="D2900" s="204"/>
    </row>
    <row r="2901" spans="4:4">
      <c r="D2901" s="204"/>
    </row>
    <row r="2902" spans="4:4">
      <c r="D2902" s="204"/>
    </row>
    <row r="2903" spans="4:4">
      <c r="D2903" s="204"/>
    </row>
    <row r="2904" spans="4:4">
      <c r="D2904" s="204"/>
    </row>
    <row r="2905" spans="4:4">
      <c r="D2905" s="204"/>
    </row>
    <row r="2906" spans="4:4">
      <c r="D2906" s="204"/>
    </row>
    <row r="2907" spans="4:4">
      <c r="D2907" s="204"/>
    </row>
    <row r="2908" spans="4:4">
      <c r="D2908" s="204"/>
    </row>
    <row r="2909" spans="4:4">
      <c r="D2909" s="204"/>
    </row>
    <row r="2910" spans="4:4">
      <c r="D2910" s="204"/>
    </row>
    <row r="2911" spans="4:4">
      <c r="D2911" s="204"/>
    </row>
    <row r="2912" spans="4:4">
      <c r="D2912" s="204"/>
    </row>
    <row r="2913" spans="4:4">
      <c r="D2913" s="204"/>
    </row>
    <row r="2914" spans="4:4">
      <c r="D2914" s="204"/>
    </row>
    <row r="2915" spans="4:4">
      <c r="D2915" s="204"/>
    </row>
    <row r="2916" spans="4:4">
      <c r="D2916" s="204"/>
    </row>
    <row r="2917" spans="4:4">
      <c r="D2917" s="204"/>
    </row>
    <row r="2918" spans="4:4">
      <c r="D2918" s="204"/>
    </row>
    <row r="2919" spans="4:4">
      <c r="D2919" s="204"/>
    </row>
    <row r="2920" spans="4:4">
      <c r="D2920" s="204"/>
    </row>
    <row r="2921" spans="4:4">
      <c r="D2921" s="204"/>
    </row>
    <row r="2922" spans="4:4">
      <c r="D2922" s="204"/>
    </row>
    <row r="2923" spans="4:4">
      <c r="D2923" s="204"/>
    </row>
    <row r="2924" spans="4:4">
      <c r="D2924" s="204"/>
    </row>
    <row r="2925" spans="4:4">
      <c r="D2925" s="204"/>
    </row>
    <row r="2926" spans="4:4">
      <c r="D2926" s="204"/>
    </row>
    <row r="2927" spans="4:4">
      <c r="D2927" s="204"/>
    </row>
    <row r="2928" spans="4:4">
      <c r="D2928" s="204"/>
    </row>
    <row r="2929" spans="4:4">
      <c r="D2929" s="204"/>
    </row>
    <row r="2930" spans="4:4">
      <c r="D2930" s="204"/>
    </row>
    <row r="2931" spans="4:4">
      <c r="D2931" s="204"/>
    </row>
    <row r="2932" spans="4:4">
      <c r="D2932" s="204"/>
    </row>
    <row r="2933" spans="4:4">
      <c r="D2933" s="204"/>
    </row>
    <row r="2934" spans="4:4">
      <c r="D2934" s="204"/>
    </row>
    <row r="2935" spans="4:4">
      <c r="D2935" s="204"/>
    </row>
    <row r="2936" spans="4:4">
      <c r="D2936" s="204"/>
    </row>
    <row r="2937" spans="4:4">
      <c r="D2937" s="204"/>
    </row>
    <row r="2938" spans="4:4">
      <c r="D2938" s="204"/>
    </row>
    <row r="2939" spans="4:4">
      <c r="D2939" s="204"/>
    </row>
    <row r="2940" spans="4:4">
      <c r="D2940" s="204"/>
    </row>
    <row r="2941" spans="4:4">
      <c r="D2941" s="204"/>
    </row>
    <row r="2942" spans="4:4">
      <c r="D2942" s="204"/>
    </row>
    <row r="2943" spans="4:4">
      <c r="D2943" s="204"/>
    </row>
    <row r="2944" spans="4:4">
      <c r="D2944" s="204"/>
    </row>
    <row r="2945" spans="4:4">
      <c r="D2945" s="204"/>
    </row>
    <row r="2946" spans="4:4">
      <c r="D2946" s="204"/>
    </row>
    <row r="2947" spans="4:4">
      <c r="D2947" s="204"/>
    </row>
    <row r="2948" spans="4:4">
      <c r="D2948" s="204"/>
    </row>
    <row r="2949" spans="4:4">
      <c r="D2949" s="204"/>
    </row>
    <row r="2950" spans="4:4">
      <c r="D2950" s="204"/>
    </row>
    <row r="2951" spans="4:4">
      <c r="D2951" s="204"/>
    </row>
    <row r="2952" spans="4:4">
      <c r="D2952" s="204"/>
    </row>
    <row r="2953" spans="4:4">
      <c r="D2953" s="204"/>
    </row>
    <row r="2954" spans="4:4">
      <c r="D2954" s="204"/>
    </row>
    <row r="2955" spans="4:4">
      <c r="D2955" s="204"/>
    </row>
    <row r="2956" spans="4:4">
      <c r="D2956" s="204"/>
    </row>
    <row r="2957" spans="4:4">
      <c r="D2957" s="204"/>
    </row>
    <row r="2958" spans="4:4">
      <c r="D2958" s="204"/>
    </row>
    <row r="2959" spans="4:4">
      <c r="D2959" s="204"/>
    </row>
    <row r="2960" spans="4:4">
      <c r="D2960" s="204"/>
    </row>
    <row r="2961" spans="4:4">
      <c r="D2961" s="204"/>
    </row>
    <row r="2962" spans="4:4">
      <c r="D2962" s="204"/>
    </row>
    <row r="2963" spans="4:4">
      <c r="D2963" s="204"/>
    </row>
    <row r="2964" spans="4:4">
      <c r="D2964" s="204"/>
    </row>
    <row r="2965" spans="4:4">
      <c r="D2965" s="204"/>
    </row>
    <row r="2966" spans="4:4">
      <c r="D2966" s="204"/>
    </row>
    <row r="2967" spans="4:4">
      <c r="D2967" s="204"/>
    </row>
    <row r="2968" spans="4:4">
      <c r="D2968" s="204"/>
    </row>
    <row r="2969" spans="4:4">
      <c r="D2969" s="204"/>
    </row>
    <row r="2970" spans="4:4">
      <c r="D2970" s="204"/>
    </row>
    <row r="2971" spans="4:4">
      <c r="D2971" s="204"/>
    </row>
    <row r="2972" spans="4:4">
      <c r="D2972" s="204"/>
    </row>
    <row r="2973" spans="4:4">
      <c r="D2973" s="204"/>
    </row>
    <row r="2974" spans="4:4">
      <c r="D2974" s="204"/>
    </row>
    <row r="2975" spans="4:4">
      <c r="D2975" s="204"/>
    </row>
    <row r="2976" spans="4:4">
      <c r="D2976" s="204"/>
    </row>
    <row r="2977" spans="4:4">
      <c r="D2977" s="204"/>
    </row>
    <row r="2978" spans="4:4">
      <c r="D2978" s="204"/>
    </row>
    <row r="2979" spans="4:4">
      <c r="D2979" s="204"/>
    </row>
    <row r="2980" spans="4:4">
      <c r="D2980" s="204"/>
    </row>
    <row r="2981" spans="4:4">
      <c r="D2981" s="204"/>
    </row>
    <row r="2982" spans="4:4">
      <c r="D2982" s="204"/>
    </row>
    <row r="2983" spans="4:4">
      <c r="D2983" s="204"/>
    </row>
    <row r="2984" spans="4:4">
      <c r="D2984" s="204"/>
    </row>
    <row r="2985" spans="4:4">
      <c r="D2985" s="204"/>
    </row>
    <row r="2986" spans="4:4">
      <c r="D2986" s="204"/>
    </row>
    <row r="2987" spans="4:4">
      <c r="D2987" s="204"/>
    </row>
    <row r="2988" spans="4:4">
      <c r="D2988" s="204"/>
    </row>
    <row r="2989" spans="4:4">
      <c r="D2989" s="204"/>
    </row>
    <row r="2990" spans="4:4">
      <c r="D2990" s="204"/>
    </row>
    <row r="2991" spans="4:4">
      <c r="D2991" s="204"/>
    </row>
    <row r="2992" spans="4:4">
      <c r="D2992" s="204"/>
    </row>
    <row r="2993" spans="4:4">
      <c r="D2993" s="204"/>
    </row>
    <row r="2994" spans="4:4">
      <c r="D2994" s="204"/>
    </row>
    <row r="2995" spans="4:4">
      <c r="D2995" s="204"/>
    </row>
    <row r="2996" spans="4:4">
      <c r="D2996" s="204"/>
    </row>
    <row r="2997" spans="4:4">
      <c r="D2997" s="204"/>
    </row>
    <row r="2998" spans="4:4">
      <c r="D2998" s="204"/>
    </row>
    <row r="2999" spans="4:4">
      <c r="D2999" s="204"/>
    </row>
    <row r="3000" spans="4:4">
      <c r="D3000" s="204"/>
    </row>
    <row r="3001" spans="4:4">
      <c r="D3001" s="204"/>
    </row>
    <row r="3002" spans="4:4">
      <c r="D3002" s="204"/>
    </row>
    <row r="3003" spans="4:4">
      <c r="D3003" s="204"/>
    </row>
    <row r="3004" spans="4:4">
      <c r="D3004" s="204"/>
    </row>
    <row r="3005" spans="4:4">
      <c r="D3005" s="204"/>
    </row>
    <row r="3006" spans="4:4">
      <c r="D3006" s="204"/>
    </row>
    <row r="3007" spans="4:4">
      <c r="D3007" s="204"/>
    </row>
    <row r="3008" spans="4:4">
      <c r="D3008" s="204"/>
    </row>
    <row r="3009" spans="4:4">
      <c r="D3009" s="204"/>
    </row>
    <row r="3010" spans="4:4">
      <c r="D3010" s="204"/>
    </row>
    <row r="3011" spans="4:4">
      <c r="D3011" s="204"/>
    </row>
    <row r="3012" spans="4:4">
      <c r="D3012" s="204"/>
    </row>
    <row r="3013" spans="4:4">
      <c r="D3013" s="204"/>
    </row>
    <row r="3014" spans="4:4">
      <c r="D3014" s="204"/>
    </row>
    <row r="3015" spans="4:4">
      <c r="D3015" s="204"/>
    </row>
    <row r="3016" spans="4:4">
      <c r="D3016" s="204"/>
    </row>
    <row r="3017" spans="4:4">
      <c r="D3017" s="204"/>
    </row>
    <row r="3018" spans="4:4">
      <c r="D3018" s="204"/>
    </row>
    <row r="3019" spans="4:4">
      <c r="D3019" s="204"/>
    </row>
    <row r="3020" spans="4:4">
      <c r="D3020" s="204"/>
    </row>
    <row r="3021" spans="4:4">
      <c r="D3021" s="204"/>
    </row>
    <row r="3022" spans="4:4">
      <c r="D3022" s="204"/>
    </row>
    <row r="3023" spans="4:4">
      <c r="D3023" s="204"/>
    </row>
    <row r="3024" spans="4:4">
      <c r="D3024" s="204"/>
    </row>
    <row r="3025" spans="4:4">
      <c r="D3025" s="204"/>
    </row>
    <row r="3026" spans="4:4">
      <c r="D3026" s="204"/>
    </row>
    <row r="3027" spans="4:4">
      <c r="D3027" s="204"/>
    </row>
    <row r="3028" spans="4:4">
      <c r="D3028" s="204"/>
    </row>
    <row r="3029" spans="4:4">
      <c r="D3029" s="204"/>
    </row>
    <row r="3030" spans="4:4">
      <c r="D3030" s="204"/>
    </row>
    <row r="3031" spans="4:4">
      <c r="D3031" s="204"/>
    </row>
    <row r="3032" spans="4:4">
      <c r="D3032" s="204"/>
    </row>
    <row r="3033" spans="4:4">
      <c r="D3033" s="204"/>
    </row>
    <row r="3034" spans="4:4">
      <c r="D3034" s="204"/>
    </row>
    <row r="3035" spans="4:4">
      <c r="D3035" s="204"/>
    </row>
    <row r="3036" spans="4:4">
      <c r="D3036" s="204"/>
    </row>
    <row r="3037" spans="4:4">
      <c r="D3037" s="204"/>
    </row>
    <row r="3038" spans="4:4">
      <c r="D3038" s="204"/>
    </row>
    <row r="3039" spans="4:4">
      <c r="D3039" s="204"/>
    </row>
    <row r="3040" spans="4:4">
      <c r="D3040" s="204"/>
    </row>
    <row r="3041" spans="4:4">
      <c r="D3041" s="204"/>
    </row>
    <row r="3042" spans="4:4">
      <c r="D3042" s="204"/>
    </row>
    <row r="3043" spans="4:4">
      <c r="D3043" s="204"/>
    </row>
    <row r="3044" spans="4:4">
      <c r="D3044" s="204"/>
    </row>
    <row r="3045" spans="4:4">
      <c r="D3045" s="204"/>
    </row>
    <row r="3046" spans="4:4">
      <c r="D3046" s="204"/>
    </row>
    <row r="3047" spans="4:4">
      <c r="D3047" s="204"/>
    </row>
    <row r="3048" spans="4:4">
      <c r="D3048" s="204"/>
    </row>
    <row r="3049" spans="4:4">
      <c r="D3049" s="204"/>
    </row>
    <row r="3050" spans="4:4">
      <c r="D3050" s="204"/>
    </row>
    <row r="3051" spans="4:4">
      <c r="D3051" s="204"/>
    </row>
    <row r="3052" spans="4:4">
      <c r="D3052" s="204"/>
    </row>
    <row r="3053" spans="4:4">
      <c r="D3053" s="204"/>
    </row>
    <row r="3054" spans="4:4">
      <c r="D3054" s="204"/>
    </row>
    <row r="3055" spans="4:4">
      <c r="D3055" s="204"/>
    </row>
    <row r="3056" spans="4:4">
      <c r="D3056" s="204"/>
    </row>
    <row r="3057" spans="4:4">
      <c r="D3057" s="204"/>
    </row>
    <row r="3058" spans="4:4">
      <c r="D3058" s="204"/>
    </row>
    <row r="3059" spans="4:4">
      <c r="D3059" s="204"/>
    </row>
    <row r="3060" spans="4:4">
      <c r="D3060" s="204"/>
    </row>
    <row r="3061" spans="4:4">
      <c r="D3061" s="204"/>
    </row>
    <row r="3062" spans="4:4">
      <c r="D3062" s="204"/>
    </row>
    <row r="3063" spans="4:4">
      <c r="D3063" s="204"/>
    </row>
    <row r="3064" spans="4:4">
      <c r="D3064" s="204"/>
    </row>
    <row r="3065" spans="4:4">
      <c r="D3065" s="204"/>
    </row>
    <row r="3066" spans="4:4">
      <c r="D3066" s="204"/>
    </row>
    <row r="3067" spans="4:4">
      <c r="D3067" s="204"/>
    </row>
    <row r="3068" spans="4:4">
      <c r="D3068" s="204"/>
    </row>
    <row r="3069" spans="4:4">
      <c r="D3069" s="204"/>
    </row>
    <row r="3070" spans="4:4">
      <c r="D3070" s="204"/>
    </row>
    <row r="3071" spans="4:4">
      <c r="D3071" s="204"/>
    </row>
    <row r="3072" spans="4:4">
      <c r="D3072" s="204"/>
    </row>
    <row r="3073" spans="4:4">
      <c r="D3073" s="204"/>
    </row>
    <row r="3074" spans="4:4">
      <c r="D3074" s="204"/>
    </row>
    <row r="3075" spans="4:4">
      <c r="D3075" s="204"/>
    </row>
    <row r="3076" spans="4:4">
      <c r="D3076" s="204"/>
    </row>
    <row r="3077" spans="4:4">
      <c r="D3077" s="204"/>
    </row>
    <row r="3078" spans="4:4">
      <c r="D3078" s="204"/>
    </row>
    <row r="3079" spans="4:4">
      <c r="D3079" s="204"/>
    </row>
    <row r="3080" spans="4:4">
      <c r="D3080" s="204"/>
    </row>
    <row r="3081" spans="4:4">
      <c r="D3081" s="204"/>
    </row>
    <row r="3082" spans="4:4">
      <c r="D3082" s="204"/>
    </row>
    <row r="3083" spans="4:4">
      <c r="D3083" s="204"/>
    </row>
    <row r="3084" spans="4:4">
      <c r="D3084" s="204"/>
    </row>
    <row r="3085" spans="4:4">
      <c r="D3085" s="204"/>
    </row>
    <row r="3086" spans="4:4">
      <c r="D3086" s="204"/>
    </row>
    <row r="3087" spans="4:4">
      <c r="D3087" s="204"/>
    </row>
    <row r="3088" spans="4:4">
      <c r="D3088" s="204"/>
    </row>
    <row r="3089" spans="4:4">
      <c r="D3089" s="204"/>
    </row>
    <row r="3090" spans="4:4">
      <c r="D3090" s="204"/>
    </row>
    <row r="3091" spans="4:4">
      <c r="D3091" s="204"/>
    </row>
    <row r="3092" spans="4:4">
      <c r="D3092" s="204"/>
    </row>
    <row r="3093" spans="4:4">
      <c r="D3093" s="204"/>
    </row>
    <row r="3094" spans="4:4">
      <c r="D3094" s="204"/>
    </row>
    <row r="3095" spans="4:4">
      <c r="D3095" s="204"/>
    </row>
    <row r="3096" spans="4:4">
      <c r="D3096" s="204"/>
    </row>
    <row r="3097" spans="4:4">
      <c r="D3097" s="204"/>
    </row>
    <row r="3098" spans="4:4">
      <c r="D3098" s="204"/>
    </row>
    <row r="3099" spans="4:4">
      <c r="D3099" s="204"/>
    </row>
    <row r="3100" spans="4:4">
      <c r="D3100" s="204"/>
    </row>
    <row r="3101" spans="4:4">
      <c r="D3101" s="204"/>
    </row>
    <row r="3102" spans="4:4">
      <c r="D3102" s="204"/>
    </row>
    <row r="3103" spans="4:4">
      <c r="D3103" s="204"/>
    </row>
    <row r="3104" spans="4:4">
      <c r="D3104" s="204"/>
    </row>
    <row r="3105" spans="4:4">
      <c r="D3105" s="204"/>
    </row>
    <row r="3106" spans="4:4">
      <c r="D3106" s="204"/>
    </row>
    <row r="3107" spans="4:4">
      <c r="D3107" s="204"/>
    </row>
    <row r="3108" spans="4:4">
      <c r="D3108" s="204"/>
    </row>
    <row r="3109" spans="4:4">
      <c r="D3109" s="204"/>
    </row>
    <row r="3110" spans="4:4">
      <c r="D3110" s="204"/>
    </row>
    <row r="3111" spans="4:4">
      <c r="D3111" s="204"/>
    </row>
    <row r="3112" spans="4:4">
      <c r="D3112" s="204"/>
    </row>
    <row r="3113" spans="4:4">
      <c r="D3113" s="204"/>
    </row>
    <row r="3114" spans="4:4">
      <c r="D3114" s="204"/>
    </row>
    <row r="3115" spans="4:4">
      <c r="D3115" s="204"/>
    </row>
    <row r="3116" spans="4:4">
      <c r="D3116" s="204"/>
    </row>
    <row r="3117" spans="4:4">
      <c r="D3117" s="204"/>
    </row>
    <row r="3118" spans="4:4">
      <c r="D3118" s="204"/>
    </row>
    <row r="3119" spans="4:4">
      <c r="D3119" s="204"/>
    </row>
    <row r="3120" spans="4:4">
      <c r="D3120" s="204"/>
    </row>
    <row r="3121" spans="4:4">
      <c r="D3121" s="204"/>
    </row>
    <row r="3122" spans="4:4">
      <c r="D3122" s="204"/>
    </row>
    <row r="3123" spans="4:4">
      <c r="D3123" s="204"/>
    </row>
    <row r="3124" spans="4:4">
      <c r="D3124" s="204"/>
    </row>
    <row r="3125" spans="4:4">
      <c r="D3125" s="204"/>
    </row>
    <row r="3126" spans="4:4">
      <c r="D3126" s="204"/>
    </row>
    <row r="3127" spans="4:4">
      <c r="D3127" s="204"/>
    </row>
    <row r="3128" spans="4:4">
      <c r="D3128" s="204"/>
    </row>
    <row r="3129" spans="4:4">
      <c r="D3129" s="204"/>
    </row>
    <row r="3130" spans="4:4">
      <c r="D3130" s="204"/>
    </row>
    <row r="3131" spans="4:4">
      <c r="D3131" s="204"/>
    </row>
    <row r="3132" spans="4:4">
      <c r="D3132" s="204"/>
    </row>
    <row r="3133" spans="4:4">
      <c r="D3133" s="204"/>
    </row>
    <row r="3134" spans="4:4">
      <c r="D3134" s="204"/>
    </row>
    <row r="3135" spans="4:4">
      <c r="D3135" s="204"/>
    </row>
    <row r="3136" spans="4:4">
      <c r="D3136" s="204"/>
    </row>
    <row r="3137" spans="4:4">
      <c r="D3137" s="204"/>
    </row>
    <row r="3138" spans="4:4">
      <c r="D3138" s="204"/>
    </row>
    <row r="3139" spans="4:4">
      <c r="D3139" s="204"/>
    </row>
    <row r="3140" spans="4:4">
      <c r="D3140" s="204"/>
    </row>
    <row r="3141" spans="4:4">
      <c r="D3141" s="204"/>
    </row>
    <row r="3142" spans="4:4">
      <c r="D3142" s="204"/>
    </row>
    <row r="3143" spans="4:4">
      <c r="D3143" s="204"/>
    </row>
    <row r="3144" spans="4:4">
      <c r="D3144" s="204"/>
    </row>
    <row r="3145" spans="4:4">
      <c r="D3145" s="204"/>
    </row>
    <row r="3146" spans="4:4">
      <c r="D3146" s="204"/>
    </row>
    <row r="3147" spans="4:4">
      <c r="D3147" s="204"/>
    </row>
    <row r="3148" spans="4:4">
      <c r="D3148" s="204"/>
    </row>
    <row r="3149" spans="4:4">
      <c r="D3149" s="204"/>
    </row>
    <row r="3150" spans="4:4">
      <c r="D3150" s="204"/>
    </row>
    <row r="3151" spans="4:4">
      <c r="D3151" s="204"/>
    </row>
    <row r="3152" spans="4:4">
      <c r="D3152" s="204"/>
    </row>
    <row r="3153" spans="4:4">
      <c r="D3153" s="204"/>
    </row>
    <row r="3154" spans="4:4">
      <c r="D3154" s="204"/>
    </row>
    <row r="3155" spans="4:4">
      <c r="D3155" s="204"/>
    </row>
    <row r="3156" spans="4:4">
      <c r="D3156" s="204"/>
    </row>
    <row r="3157" spans="4:4">
      <c r="D3157" s="204"/>
    </row>
    <row r="3158" spans="4:4">
      <c r="D3158" s="204"/>
    </row>
    <row r="3159" spans="4:4">
      <c r="D3159" s="204"/>
    </row>
    <row r="3160" spans="4:4">
      <c r="D3160" s="204"/>
    </row>
    <row r="3161" spans="4:4">
      <c r="D3161" s="204"/>
    </row>
    <row r="3162" spans="4:4">
      <c r="D3162" s="204"/>
    </row>
    <row r="3163" spans="4:4">
      <c r="D3163" s="204"/>
    </row>
    <row r="3164" spans="4:4">
      <c r="D3164" s="204"/>
    </row>
    <row r="3165" spans="4:4">
      <c r="D3165" s="204"/>
    </row>
    <row r="3166" spans="4:4">
      <c r="D3166" s="204"/>
    </row>
    <row r="3167" spans="4:4">
      <c r="D3167" s="204"/>
    </row>
    <row r="3168" spans="4:4">
      <c r="D3168" s="204"/>
    </row>
    <row r="3169" spans="4:4">
      <c r="D3169" s="204"/>
    </row>
    <row r="3170" spans="4:4">
      <c r="D3170" s="204"/>
    </row>
    <row r="3171" spans="4:4">
      <c r="D3171" s="204"/>
    </row>
    <row r="3172" spans="4:4">
      <c r="D3172" s="204"/>
    </row>
    <row r="3173" spans="4:4">
      <c r="D3173" s="204"/>
    </row>
    <row r="3174" spans="4:4">
      <c r="D3174" s="204"/>
    </row>
    <row r="3175" spans="4:4">
      <c r="D3175" s="204"/>
    </row>
    <row r="3176" spans="4:4">
      <c r="D3176" s="204"/>
    </row>
    <row r="3177" spans="4:4">
      <c r="D3177" s="204"/>
    </row>
    <row r="3178" spans="4:4">
      <c r="D3178" s="204"/>
    </row>
    <row r="3179" spans="4:4">
      <c r="D3179" s="204"/>
    </row>
    <row r="3180" spans="4:4">
      <c r="D3180" s="204"/>
    </row>
    <row r="3181" spans="4:4">
      <c r="D3181" s="204"/>
    </row>
    <row r="3182" spans="4:4">
      <c r="D3182" s="204"/>
    </row>
    <row r="3183" spans="4:4">
      <c r="D3183" s="204"/>
    </row>
    <row r="3184" spans="4:4">
      <c r="D3184" s="204"/>
    </row>
    <row r="3185" spans="4:4">
      <c r="D3185" s="204"/>
    </row>
    <row r="3186" spans="4:4">
      <c r="D3186" s="204"/>
    </row>
    <row r="3187" spans="4:4">
      <c r="D3187" s="204"/>
    </row>
    <row r="3188" spans="4:4">
      <c r="D3188" s="204"/>
    </row>
    <row r="3189" spans="4:4">
      <c r="D3189" s="204"/>
    </row>
    <row r="3190" spans="4:4">
      <c r="D3190" s="204"/>
    </row>
    <row r="3191" spans="4:4">
      <c r="D3191" s="204"/>
    </row>
    <row r="3192" spans="4:4">
      <c r="D3192" s="204"/>
    </row>
    <row r="3193" spans="4:4">
      <c r="D3193" s="204"/>
    </row>
    <row r="3194" spans="4:4">
      <c r="D3194" s="204"/>
    </row>
    <row r="3195" spans="4:4">
      <c r="D3195" s="204"/>
    </row>
    <row r="3196" spans="4:4">
      <c r="D3196" s="204"/>
    </row>
    <row r="3197" spans="4:4">
      <c r="D3197" s="204"/>
    </row>
    <row r="3198" spans="4:4">
      <c r="D3198" s="204"/>
    </row>
    <row r="3199" spans="4:4">
      <c r="D3199" s="204"/>
    </row>
    <row r="3200" spans="4:4">
      <c r="D3200" s="204"/>
    </row>
    <row r="3201" spans="4:4">
      <c r="D3201" s="204"/>
    </row>
    <row r="3202" spans="4:4">
      <c r="D3202" s="204"/>
    </row>
    <row r="3203" spans="4:4">
      <c r="D3203" s="204"/>
    </row>
    <row r="3204" spans="4:4">
      <c r="D3204" s="204"/>
    </row>
    <row r="3205" spans="4:4">
      <c r="D3205" s="204"/>
    </row>
    <row r="3206" spans="4:4">
      <c r="D3206" s="204"/>
    </row>
    <row r="3207" spans="4:4">
      <c r="D3207" s="204"/>
    </row>
    <row r="3208" spans="4:4">
      <c r="D3208" s="204"/>
    </row>
    <row r="3209" spans="4:4">
      <c r="D3209" s="204"/>
    </row>
    <row r="3210" spans="4:4">
      <c r="D3210" s="204"/>
    </row>
    <row r="3211" spans="4:4">
      <c r="D3211" s="204"/>
    </row>
    <row r="3212" spans="4:4">
      <c r="D3212" s="204"/>
    </row>
    <row r="3213" spans="4:4">
      <c r="D3213" s="204"/>
    </row>
    <row r="3214" spans="4:4">
      <c r="D3214" s="204"/>
    </row>
    <row r="3215" spans="4:4">
      <c r="D3215" s="204"/>
    </row>
    <row r="3216" spans="4:4">
      <c r="D3216" s="204"/>
    </row>
    <row r="3217" spans="4:4">
      <c r="D3217" s="204"/>
    </row>
    <row r="3218" spans="4:4">
      <c r="D3218" s="204"/>
    </row>
    <row r="3219" spans="4:4">
      <c r="D3219" s="204"/>
    </row>
    <row r="3220" spans="4:4">
      <c r="D3220" s="204"/>
    </row>
    <row r="3221" spans="4:4">
      <c r="D3221" s="204"/>
    </row>
    <row r="3222" spans="4:4">
      <c r="D3222" s="204"/>
    </row>
    <row r="3223" spans="4:4">
      <c r="D3223" s="204"/>
    </row>
    <row r="3224" spans="4:4">
      <c r="D3224" s="204"/>
    </row>
    <row r="3225" spans="4:4">
      <c r="D3225" s="204"/>
    </row>
    <row r="3226" spans="4:4">
      <c r="D3226" s="204"/>
    </row>
    <row r="3227" spans="4:4">
      <c r="D3227" s="204"/>
    </row>
    <row r="3228" spans="4:4">
      <c r="D3228" s="204"/>
    </row>
    <row r="3229" spans="4:4">
      <c r="D3229" s="204"/>
    </row>
    <row r="3230" spans="4:4">
      <c r="D3230" s="204"/>
    </row>
    <row r="3231" spans="4:4">
      <c r="D3231" s="204"/>
    </row>
    <row r="3232" spans="4:4">
      <c r="D3232" s="204"/>
    </row>
    <row r="3233" spans="4:4">
      <c r="D3233" s="204"/>
    </row>
    <row r="3234" spans="4:4">
      <c r="D3234" s="204"/>
    </row>
    <row r="3235" spans="4:4">
      <c r="D3235" s="204"/>
    </row>
    <row r="3236" spans="4:4">
      <c r="D3236" s="204"/>
    </row>
    <row r="3237" spans="4:4">
      <c r="D3237" s="204"/>
    </row>
    <row r="3238" spans="4:4">
      <c r="D3238" s="204"/>
    </row>
    <row r="3239" spans="4:4">
      <c r="D3239" s="204"/>
    </row>
    <row r="3240" spans="4:4">
      <c r="D3240" s="204"/>
    </row>
    <row r="3241" spans="4:4">
      <c r="D3241" s="204"/>
    </row>
    <row r="3242" spans="4:4">
      <c r="D3242" s="204"/>
    </row>
    <row r="3243" spans="4:4">
      <c r="D3243" s="204"/>
    </row>
    <row r="3244" spans="4:4">
      <c r="D3244" s="204"/>
    </row>
    <row r="3245" spans="4:4">
      <c r="D3245" s="204"/>
    </row>
    <row r="3246" spans="4:4">
      <c r="D3246" s="204"/>
    </row>
    <row r="3247" spans="4:4">
      <c r="D3247" s="204"/>
    </row>
    <row r="3248" spans="4:4">
      <c r="D3248" s="204"/>
    </row>
    <row r="3249" spans="4:4">
      <c r="D3249" s="204"/>
    </row>
    <row r="3250" spans="4:4">
      <c r="D3250" s="204"/>
    </row>
    <row r="3251" spans="4:4">
      <c r="D3251" s="204"/>
    </row>
    <row r="3252" spans="4:4">
      <c r="D3252" s="204"/>
    </row>
    <row r="3253" spans="4:4">
      <c r="D3253" s="204"/>
    </row>
    <row r="3254" spans="4:4">
      <c r="D3254" s="204"/>
    </row>
    <row r="3255" spans="4:4">
      <c r="D3255" s="204"/>
    </row>
    <row r="3256" spans="4:4">
      <c r="D3256" s="204"/>
    </row>
    <row r="3257" spans="4:4">
      <c r="D3257" s="204"/>
    </row>
    <row r="3258" spans="4:4">
      <c r="D3258" s="204"/>
    </row>
    <row r="3259" spans="4:4">
      <c r="D3259" s="204"/>
    </row>
    <row r="3260" spans="4:4">
      <c r="D3260" s="204"/>
    </row>
    <row r="3261" spans="4:4">
      <c r="D3261" s="204"/>
    </row>
    <row r="3262" spans="4:4">
      <c r="D3262" s="204"/>
    </row>
    <row r="3263" spans="4:4">
      <c r="D3263" s="204"/>
    </row>
    <row r="3264" spans="4:4">
      <c r="D3264" s="204"/>
    </row>
    <row r="3265" spans="4:4">
      <c r="D3265" s="204"/>
    </row>
    <row r="3266" spans="4:4">
      <c r="D3266" s="204"/>
    </row>
    <row r="3267" spans="4:4">
      <c r="D3267" s="204"/>
    </row>
    <row r="3268" spans="4:4">
      <c r="D3268" s="204"/>
    </row>
    <row r="3269" spans="4:4">
      <c r="D3269" s="204"/>
    </row>
    <row r="3270" spans="4:4">
      <c r="D3270" s="204"/>
    </row>
    <row r="3271" spans="4:4">
      <c r="D3271" s="204"/>
    </row>
    <row r="3272" spans="4:4">
      <c r="D3272" s="204"/>
    </row>
    <row r="3273" spans="4:4">
      <c r="D3273" s="204"/>
    </row>
    <row r="3274" spans="4:4">
      <c r="D3274" s="204"/>
    </row>
    <row r="3275" spans="4:4">
      <c r="D3275" s="204"/>
    </row>
    <row r="3276" spans="4:4">
      <c r="D3276" s="204"/>
    </row>
    <row r="3277" spans="4:4">
      <c r="D3277" s="204"/>
    </row>
    <row r="3278" spans="4:4">
      <c r="D3278" s="204"/>
    </row>
    <row r="3279" spans="4:4">
      <c r="D3279" s="204"/>
    </row>
    <row r="3280" spans="4:4">
      <c r="D3280" s="204"/>
    </row>
    <row r="3281" spans="4:4">
      <c r="D3281" s="204"/>
    </row>
    <row r="3282" spans="4:4">
      <c r="D3282" s="204"/>
    </row>
    <row r="3283" spans="4:4">
      <c r="D3283" s="204"/>
    </row>
    <row r="3284" spans="4:4">
      <c r="D3284" s="204"/>
    </row>
    <row r="3285" spans="4:4">
      <c r="D3285" s="204"/>
    </row>
    <row r="3286" spans="4:4">
      <c r="D3286" s="204"/>
    </row>
    <row r="3287" spans="4:4">
      <c r="D3287" s="204"/>
    </row>
    <row r="3288" spans="4:4">
      <c r="D3288" s="204"/>
    </row>
    <row r="3289" spans="4:4">
      <c r="D3289" s="204"/>
    </row>
    <row r="3290" spans="4:4">
      <c r="D3290" s="204"/>
    </row>
    <row r="3291" spans="4:4">
      <c r="D3291" s="204"/>
    </row>
    <row r="3292" spans="4:4">
      <c r="D3292" s="204"/>
    </row>
    <row r="3293" spans="4:4">
      <c r="D3293" s="204"/>
    </row>
    <row r="3294" spans="4:4">
      <c r="D3294" s="204"/>
    </row>
    <row r="3295" spans="4:4">
      <c r="D3295" s="204"/>
    </row>
    <row r="3296" spans="4:4">
      <c r="D3296" s="204"/>
    </row>
    <row r="3297" spans="4:4">
      <c r="D3297" s="204"/>
    </row>
    <row r="3298" spans="4:4">
      <c r="D3298" s="204"/>
    </row>
    <row r="3299" spans="4:4">
      <c r="D3299" s="204"/>
    </row>
    <row r="3300" spans="4:4">
      <c r="D3300" s="204"/>
    </row>
    <row r="3301" spans="4:4">
      <c r="D3301" s="204"/>
    </row>
    <row r="3302" spans="4:4">
      <c r="D3302" s="204"/>
    </row>
    <row r="3303" spans="4:4">
      <c r="D3303" s="204"/>
    </row>
    <row r="3304" spans="4:4">
      <c r="D3304" s="204"/>
    </row>
    <row r="3305" spans="4:4">
      <c r="D3305" s="204"/>
    </row>
    <row r="3306" spans="4:4">
      <c r="D3306" s="204"/>
    </row>
    <row r="3307" spans="4:4">
      <c r="D3307" s="204"/>
    </row>
    <row r="3308" spans="4:4">
      <c r="D3308" s="204"/>
    </row>
    <row r="3309" spans="4:4">
      <c r="D3309" s="204"/>
    </row>
    <row r="3310" spans="4:4">
      <c r="D3310" s="204"/>
    </row>
    <row r="3311" spans="4:4">
      <c r="D3311" s="204"/>
    </row>
    <row r="3312" spans="4:4">
      <c r="D3312" s="204"/>
    </row>
    <row r="3313" spans="4:4">
      <c r="D3313" s="204"/>
    </row>
    <row r="3314" spans="4:4">
      <c r="D3314" s="204"/>
    </row>
    <row r="3315" spans="4:4">
      <c r="D3315" s="204"/>
    </row>
    <row r="3316" spans="4:4">
      <c r="D3316" s="204"/>
    </row>
    <row r="3317" spans="4:4">
      <c r="D3317" s="204"/>
    </row>
    <row r="3318" spans="4:4">
      <c r="D3318" s="204"/>
    </row>
    <row r="3319" spans="4:4">
      <c r="D3319" s="204"/>
    </row>
    <row r="3320" spans="4:4">
      <c r="D3320" s="204"/>
    </row>
    <row r="3321" spans="4:4">
      <c r="D3321" s="204"/>
    </row>
    <row r="3322" spans="4:4">
      <c r="D3322" s="204"/>
    </row>
    <row r="3323" spans="4:4">
      <c r="D3323" s="204"/>
    </row>
    <row r="3324" spans="4:4">
      <c r="D3324" s="204"/>
    </row>
    <row r="3325" spans="4:4">
      <c r="D3325" s="204"/>
    </row>
    <row r="3326" spans="4:4">
      <c r="D3326" s="204"/>
    </row>
    <row r="3327" spans="4:4">
      <c r="D3327" s="204"/>
    </row>
    <row r="3328" spans="4:4">
      <c r="D3328" s="204"/>
    </row>
    <row r="3329" spans="4:4">
      <c r="D3329" s="204"/>
    </row>
    <row r="3330" spans="4:4">
      <c r="D3330" s="204"/>
    </row>
    <row r="3331" spans="4:4">
      <c r="D3331" s="204"/>
    </row>
    <row r="3332" spans="4:4">
      <c r="D3332" s="204"/>
    </row>
    <row r="3333" spans="4:4">
      <c r="D3333" s="204"/>
    </row>
    <row r="3334" spans="4:4">
      <c r="D3334" s="204"/>
    </row>
    <row r="3335" spans="4:4">
      <c r="D3335" s="204"/>
    </row>
    <row r="3336" spans="4:4">
      <c r="D3336" s="204"/>
    </row>
    <row r="3337" spans="4:4">
      <c r="D3337" s="204"/>
    </row>
    <row r="3338" spans="4:4">
      <c r="D3338" s="204"/>
    </row>
    <row r="3339" spans="4:4">
      <c r="D3339" s="204"/>
    </row>
    <row r="3340" spans="4:4">
      <c r="D3340" s="204"/>
    </row>
    <row r="3341" spans="4:4">
      <c r="D3341" s="204"/>
    </row>
    <row r="3342" spans="4:4">
      <c r="D3342" s="204"/>
    </row>
    <row r="3343" spans="4:4">
      <c r="D3343" s="204"/>
    </row>
    <row r="3344" spans="4:4">
      <c r="D3344" s="204"/>
    </row>
    <row r="3345" spans="4:4">
      <c r="D3345" s="204"/>
    </row>
    <row r="3346" spans="4:4">
      <c r="D3346" s="204"/>
    </row>
    <row r="3347" spans="4:4">
      <c r="D3347" s="204"/>
    </row>
    <row r="3348" spans="4:4">
      <c r="D3348" s="204"/>
    </row>
    <row r="3349" spans="4:4">
      <c r="D3349" s="204"/>
    </row>
    <row r="3350" spans="4:4">
      <c r="D3350" s="204"/>
    </row>
    <row r="3351" spans="4:4">
      <c r="D3351" s="204"/>
    </row>
    <row r="3352" spans="4:4">
      <c r="D3352" s="204"/>
    </row>
    <row r="3353" spans="4:4">
      <c r="D3353" s="204"/>
    </row>
    <row r="3354" spans="4:4">
      <c r="D3354" s="204"/>
    </row>
    <row r="3355" spans="4:4">
      <c r="D3355" s="204"/>
    </row>
    <row r="3356" spans="4:4">
      <c r="D3356" s="204"/>
    </row>
    <row r="3357" spans="4:4">
      <c r="D3357" s="204"/>
    </row>
    <row r="3358" spans="4:4">
      <c r="D3358" s="204"/>
    </row>
    <row r="3359" spans="4:4">
      <c r="D3359" s="204"/>
    </row>
    <row r="3360" spans="4:4">
      <c r="D3360" s="204"/>
    </row>
    <row r="3361" spans="4:4">
      <c r="D3361" s="204"/>
    </row>
    <row r="3362" spans="4:4">
      <c r="D3362" s="204"/>
    </row>
    <row r="3363" spans="4:4">
      <c r="D3363" s="204"/>
    </row>
    <row r="3364" spans="4:4">
      <c r="D3364" s="204"/>
    </row>
    <row r="3365" spans="4:4">
      <c r="D3365" s="204"/>
    </row>
    <row r="3366" spans="4:4">
      <c r="D3366" s="204"/>
    </row>
    <row r="3367" spans="4:4">
      <c r="D3367" s="204"/>
    </row>
    <row r="3368" spans="4:4">
      <c r="D3368" s="204"/>
    </row>
    <row r="3369" spans="4:4">
      <c r="D3369" s="204"/>
    </row>
    <row r="3370" spans="4:4">
      <c r="D3370" s="204"/>
    </row>
    <row r="3371" spans="4:4">
      <c r="D3371" s="204"/>
    </row>
    <row r="3372" spans="4:4">
      <c r="D3372" s="204"/>
    </row>
    <row r="3373" spans="4:4">
      <c r="D3373" s="204"/>
    </row>
    <row r="3374" spans="4:4">
      <c r="D3374" s="204"/>
    </row>
    <row r="3375" spans="4:4">
      <c r="D3375" s="204"/>
    </row>
    <row r="3376" spans="4:4">
      <c r="D3376" s="204"/>
    </row>
    <row r="3377" spans="4:4">
      <c r="D3377" s="204"/>
    </row>
    <row r="3378" spans="4:4">
      <c r="D3378" s="204"/>
    </row>
    <row r="3379" spans="4:4">
      <c r="D3379" s="204"/>
    </row>
    <row r="3380" spans="4:4">
      <c r="D3380" s="204"/>
    </row>
    <row r="3381" spans="4:4">
      <c r="D3381" s="204"/>
    </row>
    <row r="3382" spans="4:4">
      <c r="D3382" s="204"/>
    </row>
    <row r="3383" spans="4:4">
      <c r="D3383" s="204"/>
    </row>
    <row r="3384" spans="4:4">
      <c r="D3384" s="204"/>
    </row>
    <row r="3385" spans="4:4">
      <c r="D3385" s="204"/>
    </row>
    <row r="3386" spans="4:4">
      <c r="D3386" s="204"/>
    </row>
    <row r="3387" spans="4:4">
      <c r="D3387" s="204"/>
    </row>
    <row r="3388" spans="4:4">
      <c r="D3388" s="204"/>
    </row>
    <row r="3389" spans="4:4">
      <c r="D3389" s="204"/>
    </row>
    <row r="3390" spans="4:4">
      <c r="D3390" s="204"/>
    </row>
    <row r="3391" spans="4:4">
      <c r="D3391" s="204"/>
    </row>
    <row r="3392" spans="4:4">
      <c r="D3392" s="204"/>
    </row>
    <row r="3393" spans="4:4">
      <c r="D3393" s="204"/>
    </row>
    <row r="3394" spans="4:4">
      <c r="D3394" s="204"/>
    </row>
    <row r="3395" spans="4:4">
      <c r="D3395" s="204"/>
    </row>
    <row r="3396" spans="4:4">
      <c r="D3396" s="204"/>
    </row>
    <row r="3397" spans="4:4">
      <c r="D3397" s="204"/>
    </row>
    <row r="3398" spans="4:4">
      <c r="D3398" s="204"/>
    </row>
    <row r="3399" spans="4:4">
      <c r="D3399" s="204"/>
    </row>
    <row r="3400" spans="4:4">
      <c r="D3400" s="204"/>
    </row>
    <row r="3401" spans="4:4">
      <c r="D3401" s="204"/>
    </row>
    <row r="3402" spans="4:4">
      <c r="D3402" s="204"/>
    </row>
    <row r="3403" spans="4:4">
      <c r="D3403" s="204"/>
    </row>
    <row r="3404" spans="4:4">
      <c r="D3404" s="204"/>
    </row>
    <row r="3405" spans="4:4">
      <c r="D3405" s="204"/>
    </row>
    <row r="3406" spans="4:4">
      <c r="D3406" s="204"/>
    </row>
    <row r="3407" spans="4:4">
      <c r="D3407" s="204"/>
    </row>
    <row r="3408" spans="4:4">
      <c r="D3408" s="204"/>
    </row>
    <row r="3409" spans="4:4">
      <c r="D3409" s="204"/>
    </row>
    <row r="3410" spans="4:4">
      <c r="D3410" s="204"/>
    </row>
    <row r="3411" spans="4:4">
      <c r="D3411" s="204"/>
    </row>
    <row r="3412" spans="4:4">
      <c r="D3412" s="204"/>
    </row>
    <row r="3413" spans="4:4">
      <c r="D3413" s="204"/>
    </row>
    <row r="3414" spans="4:4">
      <c r="D3414" s="204"/>
    </row>
    <row r="3415" spans="4:4">
      <c r="D3415" s="204"/>
    </row>
    <row r="3416" spans="4:4">
      <c r="D3416" s="204"/>
    </row>
    <row r="3417" spans="4:4">
      <c r="D3417" s="204"/>
    </row>
    <row r="3418" spans="4:4">
      <c r="D3418" s="204"/>
    </row>
    <row r="3419" spans="4:4">
      <c r="D3419" s="204"/>
    </row>
    <row r="3420" spans="4:4">
      <c r="D3420" s="204"/>
    </row>
    <row r="3421" spans="4:4">
      <c r="D3421" s="204"/>
    </row>
    <row r="3422" spans="4:4">
      <c r="D3422" s="204"/>
    </row>
    <row r="3423" spans="4:4">
      <c r="D3423" s="204"/>
    </row>
    <row r="3424" spans="4:4">
      <c r="D3424" s="204"/>
    </row>
    <row r="3425" spans="4:4">
      <c r="D3425" s="204"/>
    </row>
    <row r="3426" spans="4:4">
      <c r="D3426" s="204"/>
    </row>
    <row r="3427" spans="4:4">
      <c r="D3427" s="204"/>
    </row>
    <row r="3428" spans="4:4">
      <c r="D3428" s="204"/>
    </row>
    <row r="3429" spans="4:4">
      <c r="D3429" s="204"/>
    </row>
    <row r="3430" spans="4:4">
      <c r="D3430" s="204"/>
    </row>
    <row r="3431" spans="4:4">
      <c r="D3431" s="204"/>
    </row>
    <row r="3432" spans="4:4">
      <c r="D3432" s="204"/>
    </row>
    <row r="3433" spans="4:4">
      <c r="D3433" s="204"/>
    </row>
    <row r="3434" spans="4:4">
      <c r="D3434" s="204"/>
    </row>
    <row r="3435" spans="4:4">
      <c r="D3435" s="204"/>
    </row>
    <row r="3436" spans="4:4">
      <c r="D3436" s="204"/>
    </row>
    <row r="3437" spans="4:4">
      <c r="D3437" s="204"/>
    </row>
    <row r="3438" spans="4:4">
      <c r="D3438" s="204"/>
    </row>
    <row r="3439" spans="4:4">
      <c r="D3439" s="204"/>
    </row>
    <row r="3440" spans="4:4">
      <c r="D3440" s="204"/>
    </row>
    <row r="3441" spans="4:4">
      <c r="D3441" s="204"/>
    </row>
    <row r="3442" spans="4:4">
      <c r="D3442" s="204"/>
    </row>
    <row r="3443" spans="4:4">
      <c r="D3443" s="204"/>
    </row>
    <row r="3444" spans="4:4">
      <c r="D3444" s="204"/>
    </row>
    <row r="3445" spans="4:4">
      <c r="D3445" s="204"/>
    </row>
    <row r="3446" spans="4:4">
      <c r="D3446" s="204"/>
    </row>
    <row r="3447" spans="4:4">
      <c r="D3447" s="204"/>
    </row>
    <row r="3448" spans="4:4">
      <c r="D3448" s="204"/>
    </row>
    <row r="3449" spans="4:4">
      <c r="D3449" s="204"/>
    </row>
    <row r="3450" spans="4:4">
      <c r="D3450" s="204"/>
    </row>
    <row r="3451" spans="4:4">
      <c r="D3451" s="204"/>
    </row>
    <row r="3452" spans="4:4">
      <c r="D3452" s="204"/>
    </row>
    <row r="3453" spans="4:4">
      <c r="D3453" s="204"/>
    </row>
    <row r="3454" spans="4:4">
      <c r="D3454" s="204"/>
    </row>
    <row r="3455" spans="4:4">
      <c r="D3455" s="204"/>
    </row>
    <row r="3456" spans="4:4">
      <c r="D3456" s="204"/>
    </row>
    <row r="3457" spans="4:4">
      <c r="D3457" s="204"/>
    </row>
    <row r="3458" spans="4:4">
      <c r="D3458" s="204"/>
    </row>
    <row r="3459" spans="4:4">
      <c r="D3459" s="204"/>
    </row>
    <row r="3460" spans="4:4">
      <c r="D3460" s="204"/>
    </row>
    <row r="3461" spans="4:4">
      <c r="D3461" s="204"/>
    </row>
    <row r="3462" spans="4:4">
      <c r="D3462" s="204"/>
    </row>
    <row r="3463" spans="4:4">
      <c r="D3463" s="204"/>
    </row>
    <row r="3464" spans="4:4">
      <c r="D3464" s="204"/>
    </row>
    <row r="3465" spans="4:4">
      <c r="D3465" s="204"/>
    </row>
    <row r="3466" spans="4:4">
      <c r="D3466" s="204"/>
    </row>
    <row r="3467" spans="4:4">
      <c r="D3467" s="204"/>
    </row>
    <row r="3468" spans="4:4">
      <c r="D3468" s="204"/>
    </row>
    <row r="3469" spans="4:4">
      <c r="D3469" s="204"/>
    </row>
    <row r="3470" spans="4:4">
      <c r="D3470" s="204"/>
    </row>
    <row r="3471" spans="4:4">
      <c r="D3471" s="204"/>
    </row>
    <row r="3472" spans="4:4">
      <c r="D3472" s="204"/>
    </row>
    <row r="3473" spans="4:4">
      <c r="D3473" s="204"/>
    </row>
    <row r="3474" spans="4:4">
      <c r="D3474" s="204"/>
    </row>
    <row r="3475" spans="4:4">
      <c r="D3475" s="204"/>
    </row>
    <row r="3476" spans="4:4">
      <c r="D3476" s="204"/>
    </row>
    <row r="3477" spans="4:4">
      <c r="D3477" s="204"/>
    </row>
    <row r="3478" spans="4:4">
      <c r="D3478" s="204"/>
    </row>
    <row r="3479" spans="4:4">
      <c r="D3479" s="204"/>
    </row>
    <row r="3480" spans="4:4">
      <c r="D3480" s="204"/>
    </row>
    <row r="3481" spans="4:4">
      <c r="D3481" s="204"/>
    </row>
    <row r="3482" spans="4:4">
      <c r="D3482" s="204"/>
    </row>
    <row r="3483" spans="4:4">
      <c r="D3483" s="204"/>
    </row>
    <row r="3484" spans="4:4">
      <c r="D3484" s="204"/>
    </row>
    <row r="3485" spans="4:4">
      <c r="D3485" s="204"/>
    </row>
    <row r="3486" spans="4:4">
      <c r="D3486" s="204"/>
    </row>
    <row r="3487" spans="4:4">
      <c r="D3487" s="204"/>
    </row>
    <row r="3488" spans="4:4">
      <c r="D3488" s="204"/>
    </row>
    <row r="3489" spans="4:4">
      <c r="D3489" s="204"/>
    </row>
    <row r="3490" spans="4:4">
      <c r="D3490" s="204"/>
    </row>
    <row r="3491" spans="4:4">
      <c r="D3491" s="204"/>
    </row>
    <row r="3492" spans="4:4">
      <c r="D3492" s="204"/>
    </row>
    <row r="3493" spans="4:4">
      <c r="D3493" s="204"/>
    </row>
    <row r="3494" spans="4:4">
      <c r="D3494" s="204"/>
    </row>
    <row r="3495" spans="4:4">
      <c r="D3495" s="204"/>
    </row>
    <row r="3496" spans="4:4">
      <c r="D3496" s="204"/>
    </row>
    <row r="3497" spans="4:4">
      <c r="D3497" s="204"/>
    </row>
    <row r="3498" spans="4:4">
      <c r="D3498" s="204"/>
    </row>
    <row r="3499" spans="4:4">
      <c r="D3499" s="204"/>
    </row>
    <row r="3500" spans="4:4">
      <c r="D3500" s="204"/>
    </row>
    <row r="3501" spans="4:4">
      <c r="D3501" s="204"/>
    </row>
    <row r="3502" spans="4:4">
      <c r="D3502" s="204"/>
    </row>
    <row r="3503" spans="4:4">
      <c r="D3503" s="204"/>
    </row>
    <row r="3504" spans="4:4">
      <c r="D3504" s="204"/>
    </row>
    <row r="3505" spans="4:4">
      <c r="D3505" s="204"/>
    </row>
    <row r="3506" spans="4:4">
      <c r="D3506" s="204"/>
    </row>
    <row r="3507" spans="4:4">
      <c r="D3507" s="204"/>
    </row>
    <row r="3508" spans="4:4">
      <c r="D3508" s="204"/>
    </row>
    <row r="3509" spans="4:4">
      <c r="D3509" s="204"/>
    </row>
    <row r="3510" spans="4:4">
      <c r="D3510" s="204"/>
    </row>
    <row r="3511" spans="4:4">
      <c r="D3511" s="204"/>
    </row>
    <row r="3512" spans="4:4">
      <c r="D3512" s="204"/>
    </row>
    <row r="3513" spans="4:4">
      <c r="D3513" s="204"/>
    </row>
    <row r="3514" spans="4:4">
      <c r="D3514" s="204"/>
    </row>
    <row r="3515" spans="4:4">
      <c r="D3515" s="204"/>
    </row>
    <row r="3516" spans="4:4">
      <c r="D3516" s="204"/>
    </row>
    <row r="3517" spans="4:4">
      <c r="D3517" s="204"/>
    </row>
    <row r="3518" spans="4:4">
      <c r="D3518" s="204"/>
    </row>
    <row r="3519" spans="4:4">
      <c r="D3519" s="204"/>
    </row>
    <row r="3520" spans="4:4">
      <c r="D3520" s="204"/>
    </row>
    <row r="3521" spans="4:4">
      <c r="D3521" s="204"/>
    </row>
    <row r="3522" spans="4:4">
      <c r="D3522" s="204"/>
    </row>
    <row r="3523" spans="4:4">
      <c r="D3523" s="204"/>
    </row>
    <row r="3524" spans="4:4">
      <c r="D3524" s="204"/>
    </row>
    <row r="3525" spans="4:4">
      <c r="D3525" s="204"/>
    </row>
    <row r="3526" spans="4:4">
      <c r="D3526" s="204"/>
    </row>
    <row r="3527" spans="4:4">
      <c r="D3527" s="204"/>
    </row>
    <row r="3528" spans="4:4">
      <c r="D3528" s="204"/>
    </row>
    <row r="3529" spans="4:4">
      <c r="D3529" s="204"/>
    </row>
    <row r="3530" spans="4:4">
      <c r="D3530" s="204"/>
    </row>
    <row r="3531" spans="4:4">
      <c r="D3531" s="204"/>
    </row>
    <row r="3532" spans="4:4">
      <c r="D3532" s="204"/>
    </row>
    <row r="3533" spans="4:4">
      <c r="D3533" s="204"/>
    </row>
    <row r="3534" spans="4:4">
      <c r="D3534" s="204"/>
    </row>
    <row r="3535" spans="4:4">
      <c r="D3535" s="204"/>
    </row>
    <row r="3536" spans="4:4">
      <c r="D3536" s="204"/>
    </row>
    <row r="3537" spans="4:4">
      <c r="D3537" s="204"/>
    </row>
    <row r="3538" spans="4:4">
      <c r="D3538" s="204"/>
    </row>
    <row r="3539" spans="4:4">
      <c r="D3539" s="204"/>
    </row>
    <row r="3540" spans="4:4">
      <c r="D3540" s="204"/>
    </row>
    <row r="3541" spans="4:4">
      <c r="D3541" s="204"/>
    </row>
    <row r="3542" spans="4:4">
      <c r="D3542" s="204"/>
    </row>
    <row r="3543" spans="4:4">
      <c r="D3543" s="204"/>
    </row>
    <row r="3544" spans="4:4">
      <c r="D3544" s="204"/>
    </row>
    <row r="3545" spans="4:4">
      <c r="D3545" s="204"/>
    </row>
    <row r="3546" spans="4:4">
      <c r="D3546" s="204"/>
    </row>
    <row r="3547" spans="4:4">
      <c r="D3547" s="204"/>
    </row>
    <row r="3548" spans="4:4">
      <c r="D3548" s="204"/>
    </row>
    <row r="3549" spans="4:4">
      <c r="D3549" s="204"/>
    </row>
    <row r="3550" spans="4:4">
      <c r="D3550" s="204"/>
    </row>
    <row r="3551" spans="4:4">
      <c r="D3551" s="204"/>
    </row>
    <row r="3552" spans="4:4">
      <c r="D3552" s="204"/>
    </row>
    <row r="3553" spans="4:4">
      <c r="D3553" s="204"/>
    </row>
    <row r="3554" spans="4:4">
      <c r="D3554" s="204"/>
    </row>
    <row r="3555" spans="4:4">
      <c r="D3555" s="204"/>
    </row>
    <row r="3556" spans="4:4">
      <c r="D3556" s="204"/>
    </row>
    <row r="3557" spans="4:4">
      <c r="D3557" s="204"/>
    </row>
    <row r="3558" spans="4:4">
      <c r="D3558" s="204"/>
    </row>
    <row r="3559" spans="4:4">
      <c r="D3559" s="204"/>
    </row>
    <row r="3560" spans="4:4">
      <c r="D3560" s="204"/>
    </row>
    <row r="3561" spans="4:4">
      <c r="D3561" s="204"/>
    </row>
    <row r="3562" spans="4:4">
      <c r="D3562" s="204"/>
    </row>
    <row r="3563" spans="4:4">
      <c r="D3563" s="204"/>
    </row>
    <row r="3564" spans="4:4">
      <c r="D3564" s="204"/>
    </row>
    <row r="3565" spans="4:4">
      <c r="D3565" s="204"/>
    </row>
    <row r="3566" spans="4:4">
      <c r="D3566" s="204"/>
    </row>
    <row r="3567" spans="4:4">
      <c r="D3567" s="204"/>
    </row>
    <row r="3568" spans="4:4">
      <c r="D3568" s="204"/>
    </row>
    <row r="3569" spans="4:4">
      <c r="D3569" s="204"/>
    </row>
    <row r="3570" spans="4:4">
      <c r="D3570" s="204"/>
    </row>
    <row r="3571" spans="4:4">
      <c r="D3571" s="204"/>
    </row>
    <row r="3572" spans="4:4">
      <c r="D3572" s="204"/>
    </row>
    <row r="3573" spans="4:4">
      <c r="D3573" s="204"/>
    </row>
    <row r="3574" spans="4:4">
      <c r="D3574" s="204"/>
    </row>
    <row r="3575" spans="4:4">
      <c r="D3575" s="204"/>
    </row>
    <row r="3576" spans="4:4">
      <c r="D3576" s="204"/>
    </row>
    <row r="3577" spans="4:4">
      <c r="D3577" s="204"/>
    </row>
    <row r="3578" spans="4:4">
      <c r="D3578" s="204"/>
    </row>
    <row r="3579" spans="4:4">
      <c r="D3579" s="204"/>
    </row>
    <row r="3580" spans="4:4">
      <c r="D3580" s="204"/>
    </row>
    <row r="3581" spans="4:4">
      <c r="D3581" s="204"/>
    </row>
    <row r="3582" spans="4:4">
      <c r="D3582" s="204"/>
    </row>
    <row r="3583" spans="4:4">
      <c r="D3583" s="204"/>
    </row>
    <row r="3584" spans="4:4">
      <c r="D3584" s="204"/>
    </row>
    <row r="3585" spans="4:4">
      <c r="D3585" s="204"/>
    </row>
    <row r="3586" spans="4:4">
      <c r="D3586" s="204"/>
    </row>
    <row r="3587" spans="4:4">
      <c r="D3587" s="204"/>
    </row>
    <row r="3588" spans="4:4">
      <c r="D3588" s="204"/>
    </row>
    <row r="3589" spans="4:4">
      <c r="D3589" s="204"/>
    </row>
    <row r="3590" spans="4:4">
      <c r="D3590" s="204"/>
    </row>
    <row r="3591" spans="4:4">
      <c r="D3591" s="204"/>
    </row>
    <row r="3592" spans="4:4">
      <c r="D3592" s="204"/>
    </row>
    <row r="3593" spans="4:4">
      <c r="D3593" s="204"/>
    </row>
    <row r="3594" spans="4:4">
      <c r="D3594" s="204"/>
    </row>
    <row r="3595" spans="4:4">
      <c r="D3595" s="204"/>
    </row>
    <row r="3596" spans="4:4">
      <c r="D3596" s="204"/>
    </row>
    <row r="3597" spans="4:4">
      <c r="D3597" s="204"/>
    </row>
    <row r="3598" spans="4:4">
      <c r="D3598" s="204"/>
    </row>
    <row r="3599" spans="4:4">
      <c r="D3599" s="204"/>
    </row>
    <row r="3600" spans="4:4">
      <c r="D3600" s="204"/>
    </row>
    <row r="3601" spans="4:4">
      <c r="D3601" s="204"/>
    </row>
    <row r="3602" spans="4:4">
      <c r="D3602" s="204"/>
    </row>
    <row r="3603" spans="4:4">
      <c r="D3603" s="204"/>
    </row>
    <row r="3604" spans="4:4">
      <c r="D3604" s="204"/>
    </row>
    <row r="3605" spans="4:4">
      <c r="D3605" s="204"/>
    </row>
    <row r="3606" spans="4:4">
      <c r="D3606" s="204"/>
    </row>
    <row r="3607" spans="4:4">
      <c r="D3607" s="204"/>
    </row>
    <row r="3608" spans="4:4">
      <c r="D3608" s="204"/>
    </row>
    <row r="3609" spans="4:4">
      <c r="D3609" s="204"/>
    </row>
    <row r="3610" spans="4:4">
      <c r="D3610" s="204"/>
    </row>
    <row r="3611" spans="4:4">
      <c r="D3611" s="204"/>
    </row>
    <row r="3612" spans="4:4">
      <c r="D3612" s="204"/>
    </row>
    <row r="3613" spans="4:4">
      <c r="D3613" s="204"/>
    </row>
    <row r="3614" spans="4:4">
      <c r="D3614" s="204"/>
    </row>
    <row r="3615" spans="4:4">
      <c r="D3615" s="204"/>
    </row>
    <row r="3616" spans="4:4">
      <c r="D3616" s="204"/>
    </row>
    <row r="3617" spans="4:4">
      <c r="D3617" s="204"/>
    </row>
    <row r="3618" spans="4:4">
      <c r="D3618" s="204"/>
    </row>
    <row r="3619" spans="4:4">
      <c r="D3619" s="204"/>
    </row>
    <row r="3620" spans="4:4">
      <c r="D3620" s="204"/>
    </row>
    <row r="3621" spans="4:4">
      <c r="D3621" s="204"/>
    </row>
    <row r="3622" spans="4:4">
      <c r="D3622" s="204"/>
    </row>
    <row r="3623" spans="4:4">
      <c r="D3623" s="204"/>
    </row>
    <row r="3624" spans="4:4">
      <c r="D3624" s="204"/>
    </row>
    <row r="3625" spans="4:4">
      <c r="D3625" s="204"/>
    </row>
    <row r="3626" spans="4:4">
      <c r="D3626" s="204"/>
    </row>
    <row r="3627" spans="4:4">
      <c r="D3627" s="204"/>
    </row>
    <row r="3628" spans="4:4">
      <c r="D3628" s="204"/>
    </row>
    <row r="3629" spans="4:4">
      <c r="D3629" s="204"/>
    </row>
    <row r="3630" spans="4:4">
      <c r="D3630" s="204"/>
    </row>
    <row r="3631" spans="4:4">
      <c r="D3631" s="204"/>
    </row>
    <row r="3632" spans="4:4">
      <c r="D3632" s="204"/>
    </row>
    <row r="3633" spans="4:4">
      <c r="D3633" s="204"/>
    </row>
    <row r="3634" spans="4:4">
      <c r="D3634" s="204"/>
    </row>
    <row r="3635" spans="4:4">
      <c r="D3635" s="204"/>
    </row>
    <row r="3636" spans="4:4">
      <c r="D3636" s="204"/>
    </row>
    <row r="3637" spans="4:4">
      <c r="D3637" s="204"/>
    </row>
    <row r="3638" spans="4:4">
      <c r="D3638" s="204"/>
    </row>
    <row r="3639" spans="4:4">
      <c r="D3639" s="204"/>
    </row>
    <row r="3640" spans="4:4">
      <c r="D3640" s="204"/>
    </row>
    <row r="3641" spans="4:4">
      <c r="D3641" s="204"/>
    </row>
    <row r="3642" spans="4:4">
      <c r="D3642" s="204"/>
    </row>
    <row r="3643" spans="4:4">
      <c r="D3643" s="204"/>
    </row>
    <row r="3644" spans="4:4">
      <c r="D3644" s="204"/>
    </row>
    <row r="3645" spans="4:4">
      <c r="D3645" s="204"/>
    </row>
    <row r="3646" spans="4:4">
      <c r="D3646" s="204"/>
    </row>
    <row r="3647" spans="4:4">
      <c r="D3647" s="204"/>
    </row>
    <row r="3648" spans="4:4">
      <c r="D3648" s="204"/>
    </row>
    <row r="3649" spans="4:4">
      <c r="D3649" s="204"/>
    </row>
    <row r="3650" spans="4:4">
      <c r="D3650" s="204"/>
    </row>
    <row r="3651" spans="4:4">
      <c r="D3651" s="204"/>
    </row>
    <row r="3652" spans="4:4">
      <c r="D3652" s="204"/>
    </row>
    <row r="3653" spans="4:4">
      <c r="D3653" s="204"/>
    </row>
    <row r="3654" spans="4:4">
      <c r="D3654" s="204"/>
    </row>
    <row r="3655" spans="4:4">
      <c r="D3655" s="204"/>
    </row>
    <row r="3656" spans="4:4">
      <c r="D3656" s="204"/>
    </row>
    <row r="3657" spans="4:4">
      <c r="D3657" s="204"/>
    </row>
    <row r="3658" spans="4:4">
      <c r="D3658" s="204"/>
    </row>
    <row r="3659" spans="4:4">
      <c r="D3659" s="204"/>
    </row>
    <row r="3660" spans="4:4">
      <c r="D3660" s="204"/>
    </row>
    <row r="3661" spans="4:4">
      <c r="D3661" s="204"/>
    </row>
    <row r="3662" spans="4:4">
      <c r="D3662" s="204"/>
    </row>
    <row r="3663" spans="4:4">
      <c r="D3663" s="204"/>
    </row>
    <row r="3664" spans="4:4">
      <c r="D3664" s="204"/>
    </row>
    <row r="3665" spans="4:4">
      <c r="D3665" s="204"/>
    </row>
    <row r="3666" spans="4:4">
      <c r="D3666" s="204"/>
    </row>
    <row r="3667" spans="4:4">
      <c r="D3667" s="204"/>
    </row>
    <row r="3668" spans="4:4">
      <c r="D3668" s="204"/>
    </row>
    <row r="3669" spans="4:4">
      <c r="D3669" s="204"/>
    </row>
    <row r="3670" spans="4:4">
      <c r="D3670" s="204"/>
    </row>
    <row r="3671" spans="4:4">
      <c r="D3671" s="204"/>
    </row>
    <row r="3672" spans="4:4">
      <c r="D3672" s="204"/>
    </row>
    <row r="3673" spans="4:4">
      <c r="D3673" s="204"/>
    </row>
    <row r="3674" spans="4:4">
      <c r="D3674" s="204"/>
    </row>
    <row r="3675" spans="4:4">
      <c r="D3675" s="204"/>
    </row>
    <row r="3676" spans="4:4">
      <c r="D3676" s="204"/>
    </row>
    <row r="3677" spans="4:4">
      <c r="D3677" s="204"/>
    </row>
    <row r="3678" spans="4:4">
      <c r="D3678" s="204"/>
    </row>
    <row r="3679" spans="4:4">
      <c r="D3679" s="204"/>
    </row>
    <row r="3680" spans="4:4">
      <c r="D3680" s="204"/>
    </row>
    <row r="3681" spans="4:4">
      <c r="D3681" s="204"/>
    </row>
    <row r="3682" spans="4:4">
      <c r="D3682" s="204"/>
    </row>
    <row r="3683" spans="4:4">
      <c r="D3683" s="204"/>
    </row>
    <row r="3684" spans="4:4">
      <c r="D3684" s="204"/>
    </row>
    <row r="3685" spans="4:4">
      <c r="D3685" s="204"/>
    </row>
    <row r="3686" spans="4:4">
      <c r="D3686" s="204"/>
    </row>
    <row r="3687" spans="4:4">
      <c r="D3687" s="204"/>
    </row>
    <row r="3688" spans="4:4">
      <c r="D3688" s="204"/>
    </row>
    <row r="3689" spans="4:4">
      <c r="D3689" s="204"/>
    </row>
    <row r="3690" spans="4:4">
      <c r="D3690" s="204"/>
    </row>
    <row r="3691" spans="4:4">
      <c r="D3691" s="204"/>
    </row>
    <row r="3692" spans="4:4">
      <c r="D3692" s="204"/>
    </row>
    <row r="3693" spans="4:4">
      <c r="D3693" s="204"/>
    </row>
    <row r="3694" spans="4:4">
      <c r="D3694" s="204"/>
    </row>
    <row r="3695" spans="4:4">
      <c r="D3695" s="204"/>
    </row>
    <row r="3696" spans="4:4">
      <c r="D3696" s="204"/>
    </row>
    <row r="3697" spans="4:4">
      <c r="D3697" s="204"/>
    </row>
    <row r="3698" spans="4:4">
      <c r="D3698" s="204"/>
    </row>
    <row r="3699" spans="4:4">
      <c r="D3699" s="204"/>
    </row>
    <row r="3700" spans="4:4">
      <c r="D3700" s="204"/>
    </row>
    <row r="3701" spans="4:4">
      <c r="D3701" s="204"/>
    </row>
    <row r="3702" spans="4:4">
      <c r="D3702" s="204"/>
    </row>
    <row r="3703" spans="4:4">
      <c r="D3703" s="204"/>
    </row>
    <row r="3704" spans="4:4">
      <c r="D3704" s="204"/>
    </row>
    <row r="3705" spans="4:4">
      <c r="D3705" s="204"/>
    </row>
    <row r="3706" spans="4:4">
      <c r="D3706" s="204"/>
    </row>
    <row r="3707" spans="4:4">
      <c r="D3707" s="204"/>
    </row>
    <row r="3708" spans="4:4">
      <c r="D3708" s="204"/>
    </row>
    <row r="3709" spans="4:4">
      <c r="D3709" s="204"/>
    </row>
    <row r="3710" spans="4:4">
      <c r="D3710" s="204"/>
    </row>
    <row r="3711" spans="4:4">
      <c r="D3711" s="204"/>
    </row>
    <row r="3712" spans="4:4">
      <c r="D3712" s="204"/>
    </row>
    <row r="3713" spans="4:4">
      <c r="D3713" s="204"/>
    </row>
    <row r="3714" spans="4:4">
      <c r="D3714" s="204"/>
    </row>
    <row r="3715" spans="4:4">
      <c r="D3715" s="204"/>
    </row>
    <row r="3716" spans="4:4">
      <c r="D3716" s="204"/>
    </row>
    <row r="3717" spans="4:4">
      <c r="D3717" s="204"/>
    </row>
    <row r="3718" spans="4:4">
      <c r="D3718" s="204"/>
    </row>
    <row r="3719" spans="4:4">
      <c r="D3719" s="204"/>
    </row>
    <row r="3720" spans="4:4">
      <c r="D3720" s="204"/>
    </row>
    <row r="3721" spans="4:4">
      <c r="D3721" s="204"/>
    </row>
    <row r="3722" spans="4:4">
      <c r="D3722" s="204"/>
    </row>
    <row r="3723" spans="4:4">
      <c r="D3723" s="204"/>
    </row>
    <row r="3724" spans="4:4">
      <c r="D3724" s="204"/>
    </row>
    <row r="3725" spans="4:4">
      <c r="D3725" s="204"/>
    </row>
    <row r="3726" spans="4:4">
      <c r="D3726" s="204"/>
    </row>
    <row r="3727" spans="4:4">
      <c r="D3727" s="204"/>
    </row>
    <row r="3728" spans="4:4">
      <c r="D3728" s="204"/>
    </row>
    <row r="3729" spans="4:4">
      <c r="D3729" s="204"/>
    </row>
    <row r="3730" spans="4:4">
      <c r="D3730" s="204"/>
    </row>
    <row r="3731" spans="4:4">
      <c r="D3731" s="204"/>
    </row>
    <row r="3732" spans="4:4">
      <c r="D3732" s="204"/>
    </row>
    <row r="3733" spans="4:4">
      <c r="D3733" s="204"/>
    </row>
    <row r="3734" spans="4:4">
      <c r="D3734" s="204"/>
    </row>
    <row r="3735" spans="4:4">
      <c r="D3735" s="204"/>
    </row>
    <row r="3736" spans="4:4">
      <c r="D3736" s="204"/>
    </row>
    <row r="3737" spans="4:4">
      <c r="D3737" s="204"/>
    </row>
    <row r="3738" spans="4:4">
      <c r="D3738" s="204"/>
    </row>
    <row r="3739" spans="4:4">
      <c r="D3739" s="204"/>
    </row>
    <row r="3740" spans="4:4">
      <c r="D3740" s="204"/>
    </row>
    <row r="3741" spans="4:4">
      <c r="D3741" s="204"/>
    </row>
    <row r="3742" spans="4:4">
      <c r="D3742" s="204"/>
    </row>
    <row r="3743" spans="4:4">
      <c r="D3743" s="204"/>
    </row>
    <row r="3744" spans="4:4">
      <c r="D3744" s="204"/>
    </row>
    <row r="3745" spans="4:4">
      <c r="D3745" s="204"/>
    </row>
    <row r="3746" spans="4:4">
      <c r="D3746" s="204"/>
    </row>
    <row r="3747" spans="4:4">
      <c r="D3747" s="204"/>
    </row>
    <row r="3748" spans="4:4">
      <c r="D3748" s="204"/>
    </row>
    <row r="3749" spans="4:4">
      <c r="D3749" s="204"/>
    </row>
    <row r="3750" spans="4:4">
      <c r="D3750" s="204"/>
    </row>
    <row r="3751" spans="4:4">
      <c r="D3751" s="204"/>
    </row>
    <row r="3752" spans="4:4">
      <c r="D3752" s="204"/>
    </row>
    <row r="3753" spans="4:4">
      <c r="D3753" s="204"/>
    </row>
    <row r="3754" spans="4:4">
      <c r="D3754" s="204"/>
    </row>
    <row r="3755" spans="4:4">
      <c r="D3755" s="204"/>
    </row>
    <row r="3756" spans="4:4">
      <c r="D3756" s="204"/>
    </row>
    <row r="3757" spans="4:4">
      <c r="D3757" s="204"/>
    </row>
    <row r="3758" spans="4:4">
      <c r="D3758" s="204"/>
    </row>
    <row r="3759" spans="4:4">
      <c r="D3759" s="204"/>
    </row>
    <row r="3760" spans="4:4">
      <c r="D3760" s="204"/>
    </row>
    <row r="3761" spans="4:4">
      <c r="D3761" s="204"/>
    </row>
    <row r="3762" spans="4:4">
      <c r="D3762" s="204"/>
    </row>
    <row r="3763" spans="4:4">
      <c r="D3763" s="204"/>
    </row>
    <row r="3764" spans="4:4">
      <c r="D3764" s="204"/>
    </row>
    <row r="3765" spans="4:4">
      <c r="D3765" s="204"/>
    </row>
    <row r="3766" spans="4:4">
      <c r="D3766" s="204"/>
    </row>
    <row r="3767" spans="4:4">
      <c r="D3767" s="204"/>
    </row>
    <row r="3768" spans="4:4">
      <c r="D3768" s="204"/>
    </row>
    <row r="3769" spans="4:4">
      <c r="D3769" s="204"/>
    </row>
    <row r="3770" spans="4:4">
      <c r="D3770" s="204"/>
    </row>
    <row r="3771" spans="4:4">
      <c r="D3771" s="204"/>
    </row>
    <row r="3772" spans="4:4">
      <c r="D3772" s="204"/>
    </row>
    <row r="3773" spans="4:4">
      <c r="D3773" s="204"/>
    </row>
    <row r="3774" spans="4:4">
      <c r="D3774" s="204"/>
    </row>
    <row r="3775" spans="4:4">
      <c r="D3775" s="204"/>
    </row>
    <row r="3776" spans="4:4">
      <c r="D3776" s="204"/>
    </row>
    <row r="3777" spans="4:4">
      <c r="D3777" s="204"/>
    </row>
    <row r="3778" spans="4:4">
      <c r="D3778" s="204"/>
    </row>
    <row r="3779" spans="4:4">
      <c r="D3779" s="204"/>
    </row>
    <row r="3780" spans="4:4">
      <c r="D3780" s="204"/>
    </row>
    <row r="3781" spans="4:4">
      <c r="D3781" s="204"/>
    </row>
    <row r="3782" spans="4:4">
      <c r="D3782" s="204"/>
    </row>
    <row r="3783" spans="4:4">
      <c r="D3783" s="204"/>
    </row>
    <row r="3784" spans="4:4">
      <c r="D3784" s="204"/>
    </row>
    <row r="3785" spans="4:4">
      <c r="D3785" s="204"/>
    </row>
    <row r="3786" spans="4:4">
      <c r="D3786" s="204"/>
    </row>
    <row r="3787" spans="4:4">
      <c r="D3787" s="204"/>
    </row>
    <row r="3788" spans="4:4">
      <c r="D3788" s="204"/>
    </row>
    <row r="3789" spans="4:4">
      <c r="D3789" s="204"/>
    </row>
    <row r="3790" spans="4:4">
      <c r="D3790" s="204"/>
    </row>
    <row r="3791" spans="4:4">
      <c r="D3791" s="204"/>
    </row>
    <row r="3792" spans="4:4">
      <c r="D3792" s="204"/>
    </row>
    <row r="3793" spans="4:4">
      <c r="D3793" s="204"/>
    </row>
    <row r="3794" spans="4:4">
      <c r="D3794" s="204"/>
    </row>
    <row r="3795" spans="4:4">
      <c r="D3795" s="204"/>
    </row>
    <row r="3796" spans="4:4">
      <c r="D3796" s="204"/>
    </row>
    <row r="3797" spans="4:4">
      <c r="D3797" s="204"/>
    </row>
    <row r="3798" spans="4:4">
      <c r="D3798" s="204"/>
    </row>
    <row r="3799" spans="4:4">
      <c r="D3799" s="204"/>
    </row>
    <row r="3800" spans="4:4">
      <c r="D3800" s="204"/>
    </row>
    <row r="3801" spans="4:4">
      <c r="D3801" s="204"/>
    </row>
    <row r="3802" spans="4:4">
      <c r="D3802" s="204"/>
    </row>
    <row r="3803" spans="4:4">
      <c r="D3803" s="204"/>
    </row>
    <row r="3804" spans="4:4">
      <c r="D3804" s="204"/>
    </row>
    <row r="3805" spans="4:4">
      <c r="D3805" s="204"/>
    </row>
    <row r="3806" spans="4:4">
      <c r="D3806" s="204"/>
    </row>
    <row r="3807" spans="4:4">
      <c r="D3807" s="204"/>
    </row>
    <row r="3808" spans="4:4">
      <c r="D3808" s="204"/>
    </row>
    <row r="3809" spans="4:4">
      <c r="D3809" s="204"/>
    </row>
    <row r="3810" spans="4:4">
      <c r="D3810" s="204"/>
    </row>
    <row r="3811" spans="4:4">
      <c r="D3811" s="204"/>
    </row>
    <row r="3812" spans="4:4">
      <c r="D3812" s="204"/>
    </row>
    <row r="3813" spans="4:4">
      <c r="D3813" s="204"/>
    </row>
    <row r="3814" spans="4:4">
      <c r="D3814" s="204"/>
    </row>
    <row r="3815" spans="4:4">
      <c r="D3815" s="204"/>
    </row>
    <row r="3816" spans="4:4">
      <c r="D3816" s="204"/>
    </row>
    <row r="3817" spans="4:4">
      <c r="D3817" s="204"/>
    </row>
    <row r="3818" spans="4:4">
      <c r="D3818" s="204"/>
    </row>
    <row r="3819" spans="4:4">
      <c r="D3819" s="204"/>
    </row>
    <row r="3820" spans="4:4">
      <c r="D3820" s="204"/>
    </row>
    <row r="3821" spans="4:4">
      <c r="D3821" s="204"/>
    </row>
    <row r="3822" spans="4:4">
      <c r="D3822" s="204"/>
    </row>
    <row r="3823" spans="4:4">
      <c r="D3823" s="204"/>
    </row>
    <row r="3824" spans="4:4">
      <c r="D3824" s="204"/>
    </row>
    <row r="3825" spans="4:4">
      <c r="D3825" s="204"/>
    </row>
    <row r="3826" spans="4:4">
      <c r="D3826" s="204"/>
    </row>
    <row r="3827" spans="4:4">
      <c r="D3827" s="204"/>
    </row>
    <row r="3828" spans="4:4">
      <c r="D3828" s="204"/>
    </row>
    <row r="3829" spans="4:4">
      <c r="D3829" s="204"/>
    </row>
    <row r="3830" spans="4:4">
      <c r="D3830" s="204"/>
    </row>
    <row r="3831" spans="4:4">
      <c r="D3831" s="204"/>
    </row>
    <row r="3832" spans="4:4">
      <c r="D3832" s="204"/>
    </row>
    <row r="3833" spans="4:4">
      <c r="D3833" s="204"/>
    </row>
    <row r="3834" spans="4:4">
      <c r="D3834" s="204"/>
    </row>
    <row r="3835" spans="4:4">
      <c r="D3835" s="204"/>
    </row>
    <row r="3836" spans="4:4">
      <c r="D3836" s="204"/>
    </row>
    <row r="3837" spans="4:4">
      <c r="D3837" s="204"/>
    </row>
    <row r="3838" spans="4:4">
      <c r="D3838" s="204"/>
    </row>
    <row r="3839" spans="4:4">
      <c r="D3839" s="204"/>
    </row>
    <row r="3840" spans="4:4">
      <c r="D3840" s="204"/>
    </row>
    <row r="3841" spans="4:4">
      <c r="D3841" s="204"/>
    </row>
    <row r="3842" spans="4:4">
      <c r="D3842" s="204"/>
    </row>
    <row r="3843" spans="4:4">
      <c r="D3843" s="204"/>
    </row>
    <row r="3844" spans="4:4">
      <c r="D3844" s="204"/>
    </row>
    <row r="3845" spans="4:4">
      <c r="D3845" s="204"/>
    </row>
    <row r="3846" spans="4:4">
      <c r="D3846" s="204"/>
    </row>
    <row r="3847" spans="4:4">
      <c r="D3847" s="204"/>
    </row>
    <row r="3848" spans="4:4">
      <c r="D3848" s="204"/>
    </row>
    <row r="3849" spans="4:4">
      <c r="D3849" s="204"/>
    </row>
    <row r="3850" spans="4:4">
      <c r="D3850" s="204"/>
    </row>
    <row r="3851" spans="4:4">
      <c r="D3851" s="204"/>
    </row>
    <row r="3852" spans="4:4">
      <c r="D3852" s="204"/>
    </row>
    <row r="3853" spans="4:4">
      <c r="D3853" s="204"/>
    </row>
    <row r="3854" spans="4:4">
      <c r="D3854" s="204"/>
    </row>
    <row r="3855" spans="4:4">
      <c r="D3855" s="204"/>
    </row>
    <row r="3856" spans="4:4">
      <c r="D3856" s="204"/>
    </row>
    <row r="3857" spans="4:4">
      <c r="D3857" s="204"/>
    </row>
    <row r="3858" spans="4:4">
      <c r="D3858" s="204"/>
    </row>
    <row r="3859" spans="4:4">
      <c r="D3859" s="204"/>
    </row>
    <row r="3860" spans="4:4">
      <c r="D3860" s="204"/>
    </row>
    <row r="3861" spans="4:4">
      <c r="D3861" s="204"/>
    </row>
    <row r="3862" spans="4:4">
      <c r="D3862" s="204"/>
    </row>
    <row r="3863" spans="4:4">
      <c r="D3863" s="204"/>
    </row>
    <row r="3864" spans="4:4">
      <c r="D3864" s="204"/>
    </row>
    <row r="3865" spans="4:4">
      <c r="D3865" s="204"/>
    </row>
    <row r="3866" spans="4:4">
      <c r="D3866" s="204"/>
    </row>
    <row r="3867" spans="4:4">
      <c r="D3867" s="204"/>
    </row>
    <row r="3868" spans="4:4">
      <c r="D3868" s="204"/>
    </row>
    <row r="3869" spans="4:4">
      <c r="D3869" s="204"/>
    </row>
    <row r="3870" spans="4:4">
      <c r="D3870" s="204"/>
    </row>
    <row r="3871" spans="4:4">
      <c r="D3871" s="204"/>
    </row>
    <row r="3872" spans="4:4">
      <c r="D3872" s="204"/>
    </row>
    <row r="3873" spans="4:4">
      <c r="D3873" s="204"/>
    </row>
    <row r="3874" spans="4:4">
      <c r="D3874" s="204"/>
    </row>
    <row r="3875" spans="4:4">
      <c r="D3875" s="204"/>
    </row>
    <row r="3876" spans="4:4">
      <c r="D3876" s="204"/>
    </row>
    <row r="3877" spans="4:4">
      <c r="D3877" s="204"/>
    </row>
    <row r="3878" spans="4:4">
      <c r="D3878" s="204"/>
    </row>
    <row r="3879" spans="4:4">
      <c r="D3879" s="204"/>
    </row>
    <row r="3880" spans="4:4">
      <c r="D3880" s="204"/>
    </row>
    <row r="3881" spans="4:4">
      <c r="D3881" s="204"/>
    </row>
    <row r="3882" spans="4:4">
      <c r="D3882" s="204"/>
    </row>
    <row r="3883" spans="4:4">
      <c r="D3883" s="204"/>
    </row>
    <row r="3884" spans="4:4">
      <c r="D3884" s="204"/>
    </row>
    <row r="3885" spans="4:4">
      <c r="D3885" s="204"/>
    </row>
    <row r="3886" spans="4:4">
      <c r="D3886" s="204"/>
    </row>
    <row r="3887" spans="4:4">
      <c r="D3887" s="204"/>
    </row>
    <row r="3888" spans="4:4">
      <c r="D3888" s="204"/>
    </row>
    <row r="3889" spans="4:4">
      <c r="D3889" s="204"/>
    </row>
    <row r="3890" spans="4:4">
      <c r="D3890" s="204"/>
    </row>
    <row r="3891" spans="4:4">
      <c r="D3891" s="204"/>
    </row>
    <row r="3892" spans="4:4">
      <c r="D3892" s="204"/>
    </row>
    <row r="3893" spans="4:4">
      <c r="D3893" s="204"/>
    </row>
    <row r="3894" spans="4:4">
      <c r="D3894" s="204"/>
    </row>
    <row r="3895" spans="4:4">
      <c r="D3895" s="204"/>
    </row>
    <row r="3896" spans="4:4">
      <c r="D3896" s="204"/>
    </row>
    <row r="3897" spans="4:4">
      <c r="D3897" s="204"/>
    </row>
    <row r="3898" spans="4:4">
      <c r="D3898" s="204"/>
    </row>
    <row r="3899" spans="4:4">
      <c r="D3899" s="204"/>
    </row>
    <row r="3900" spans="4:4">
      <c r="D3900" s="204"/>
    </row>
    <row r="3901" spans="4:4">
      <c r="D3901" s="204"/>
    </row>
    <row r="3902" spans="4:4">
      <c r="D3902" s="204"/>
    </row>
    <row r="3903" spans="4:4">
      <c r="D3903" s="204"/>
    </row>
    <row r="3904" spans="4:4">
      <c r="D3904" s="204"/>
    </row>
    <row r="3905" spans="4:4">
      <c r="D3905" s="204"/>
    </row>
    <row r="3906" spans="4:4">
      <c r="D3906" s="204"/>
    </row>
    <row r="3907" spans="4:4">
      <c r="D3907" s="204"/>
    </row>
    <row r="3908" spans="4:4">
      <c r="D3908" s="204"/>
    </row>
    <row r="3909" spans="4:4">
      <c r="D3909" s="204"/>
    </row>
    <row r="3910" spans="4:4">
      <c r="D3910" s="204"/>
    </row>
    <row r="3911" spans="4:4">
      <c r="D3911" s="204"/>
    </row>
    <row r="3912" spans="4:4">
      <c r="D3912" s="204"/>
    </row>
    <row r="3913" spans="4:4">
      <c r="D3913" s="204"/>
    </row>
    <row r="3914" spans="4:4">
      <c r="D3914" s="204"/>
    </row>
    <row r="3915" spans="4:4">
      <c r="D3915" s="204"/>
    </row>
    <row r="3916" spans="4:4">
      <c r="D3916" s="204"/>
    </row>
    <row r="3917" spans="4:4">
      <c r="D3917" s="204"/>
    </row>
    <row r="3918" spans="4:4">
      <c r="D3918" s="204"/>
    </row>
    <row r="3919" spans="4:4">
      <c r="D3919" s="204"/>
    </row>
    <row r="3920" spans="4:4">
      <c r="D3920" s="204"/>
    </row>
    <row r="3921" spans="4:4">
      <c r="D3921" s="204"/>
    </row>
    <row r="3922" spans="4:4">
      <c r="D3922" s="204"/>
    </row>
    <row r="3923" spans="4:4">
      <c r="D3923" s="204"/>
    </row>
    <row r="3924" spans="4:4">
      <c r="D3924" s="204"/>
    </row>
    <row r="3925" spans="4:4">
      <c r="D3925" s="204"/>
    </row>
    <row r="3926" spans="4:4">
      <c r="D3926" s="204"/>
    </row>
    <row r="3927" spans="4:4">
      <c r="D3927" s="204"/>
    </row>
    <row r="3928" spans="4:4">
      <c r="D3928" s="204"/>
    </row>
    <row r="3929" spans="4:4">
      <c r="D3929" s="204"/>
    </row>
    <row r="3930" spans="4:4">
      <c r="D3930" s="204"/>
    </row>
    <row r="3931" spans="4:4">
      <c r="D3931" s="204"/>
    </row>
    <row r="3932" spans="4:4">
      <c r="D3932" s="204"/>
    </row>
    <row r="3933" spans="4:4">
      <c r="D3933" s="204"/>
    </row>
    <row r="3934" spans="4:4">
      <c r="D3934" s="204"/>
    </row>
    <row r="3935" spans="4:4">
      <c r="D3935" s="204"/>
    </row>
    <row r="3936" spans="4:4">
      <c r="D3936" s="204"/>
    </row>
    <row r="3937" spans="4:4">
      <c r="D3937" s="204"/>
    </row>
    <row r="3938" spans="4:4">
      <c r="D3938" s="204"/>
    </row>
    <row r="3939" spans="4:4">
      <c r="D3939" s="204"/>
    </row>
    <row r="3940" spans="4:4">
      <c r="D3940" s="204"/>
    </row>
    <row r="3941" spans="4:4">
      <c r="D3941" s="204"/>
    </row>
    <row r="3942" spans="4:4">
      <c r="D3942" s="204"/>
    </row>
    <row r="3943" spans="4:4">
      <c r="D3943" s="204"/>
    </row>
    <row r="3944" spans="4:4">
      <c r="D3944" s="204"/>
    </row>
    <row r="3945" spans="4:4">
      <c r="D3945" s="204"/>
    </row>
    <row r="3946" spans="4:4">
      <c r="D3946" s="204"/>
    </row>
    <row r="3947" spans="4:4">
      <c r="D3947" s="204"/>
    </row>
    <row r="3948" spans="4:4">
      <c r="D3948" s="204"/>
    </row>
    <row r="3949" spans="4:4">
      <c r="D3949" s="204"/>
    </row>
    <row r="3950" spans="4:4">
      <c r="D3950" s="204"/>
    </row>
    <row r="3951" spans="4:4">
      <c r="D3951" s="204"/>
    </row>
    <row r="3952" spans="4:4">
      <c r="D3952" s="204"/>
    </row>
    <row r="3953" spans="4:4">
      <c r="D3953" s="204"/>
    </row>
    <row r="3954" spans="4:4">
      <c r="D3954" s="204"/>
    </row>
    <row r="3955" spans="4:4">
      <c r="D3955" s="204"/>
    </row>
    <row r="3956" spans="4:4">
      <c r="D3956" s="204"/>
    </row>
    <row r="3957" spans="4:4">
      <c r="D3957" s="204"/>
    </row>
    <row r="3958" spans="4:4">
      <c r="D3958" s="204"/>
    </row>
    <row r="3959" spans="4:4">
      <c r="D3959" s="204"/>
    </row>
    <row r="3960" spans="4:4">
      <c r="D3960" s="204"/>
    </row>
    <row r="3961" spans="4:4">
      <c r="D3961" s="204"/>
    </row>
    <row r="3962" spans="4:4">
      <c r="D3962" s="204"/>
    </row>
    <row r="3963" spans="4:4">
      <c r="D3963" s="204"/>
    </row>
    <row r="3964" spans="4:4">
      <c r="D3964" s="204"/>
    </row>
    <row r="3965" spans="4:4">
      <c r="D3965" s="204"/>
    </row>
    <row r="3966" spans="4:4">
      <c r="D3966" s="204"/>
    </row>
    <row r="3967" spans="4:4">
      <c r="D3967" s="204"/>
    </row>
    <row r="3968" spans="4:4">
      <c r="D3968" s="204"/>
    </row>
    <row r="3969" spans="4:4">
      <c r="D3969" s="204"/>
    </row>
    <row r="3970" spans="4:4">
      <c r="D3970" s="204"/>
    </row>
    <row r="3971" spans="4:4">
      <c r="D3971" s="204"/>
    </row>
    <row r="3972" spans="4:4">
      <c r="D3972" s="204"/>
    </row>
    <row r="3973" spans="4:4">
      <c r="D3973" s="204"/>
    </row>
    <row r="3974" spans="4:4">
      <c r="D3974" s="204"/>
    </row>
    <row r="3975" spans="4:4">
      <c r="D3975" s="204"/>
    </row>
    <row r="3976" spans="4:4">
      <c r="D3976" s="204"/>
    </row>
    <row r="3977" spans="4:4">
      <c r="D3977" s="204"/>
    </row>
    <row r="3978" spans="4:4">
      <c r="D3978" s="204"/>
    </row>
    <row r="3979" spans="4:4">
      <c r="D3979" s="204"/>
    </row>
    <row r="3980" spans="4:4">
      <c r="D3980" s="204"/>
    </row>
    <row r="3981" spans="4:4">
      <c r="D3981" s="204"/>
    </row>
    <row r="3982" spans="4:4">
      <c r="D3982" s="204"/>
    </row>
    <row r="3983" spans="4:4">
      <c r="D3983" s="204"/>
    </row>
    <row r="3984" spans="4:4">
      <c r="D3984" s="204"/>
    </row>
    <row r="3985" spans="4:4">
      <c r="D3985" s="204"/>
    </row>
    <row r="3986" spans="4:4">
      <c r="D3986" s="204"/>
    </row>
    <row r="3987" spans="4:4">
      <c r="D3987" s="204"/>
    </row>
    <row r="3988" spans="4:4">
      <c r="D3988" s="204"/>
    </row>
    <row r="3989" spans="4:4">
      <c r="D3989" s="204"/>
    </row>
    <row r="3990" spans="4:4">
      <c r="D3990" s="204"/>
    </row>
    <row r="3991" spans="4:4">
      <c r="D3991" s="204"/>
    </row>
    <row r="3992" spans="4:4">
      <c r="D3992" s="204"/>
    </row>
    <row r="3993" spans="4:4">
      <c r="D3993" s="204"/>
    </row>
    <row r="3994" spans="4:4">
      <c r="D3994" s="204"/>
    </row>
    <row r="3995" spans="4:4">
      <c r="D3995" s="204"/>
    </row>
    <row r="3996" spans="4:4">
      <c r="D3996" s="204"/>
    </row>
    <row r="3997" spans="4:4">
      <c r="D3997" s="204"/>
    </row>
    <row r="3998" spans="4:4">
      <c r="D3998" s="204"/>
    </row>
    <row r="3999" spans="4:4">
      <c r="D3999" s="204"/>
    </row>
    <row r="4000" spans="4:4">
      <c r="D4000" s="204"/>
    </row>
    <row r="4001" spans="4:4">
      <c r="D4001" s="204"/>
    </row>
    <row r="4002" spans="4:4">
      <c r="D4002" s="204"/>
    </row>
    <row r="4003" spans="4:4">
      <c r="D4003" s="204"/>
    </row>
    <row r="4004" spans="4:4">
      <c r="D4004" s="204"/>
    </row>
    <row r="4005" spans="4:4">
      <c r="D4005" s="204"/>
    </row>
    <row r="4006" spans="4:4">
      <c r="D4006" s="204"/>
    </row>
    <row r="4007" spans="4:4">
      <c r="D4007" s="204"/>
    </row>
    <row r="4008" spans="4:4">
      <c r="D4008" s="204"/>
    </row>
    <row r="4009" spans="4:4">
      <c r="D4009" s="204"/>
    </row>
    <row r="4010" spans="4:4">
      <c r="D4010" s="204"/>
    </row>
    <row r="4011" spans="4:4">
      <c r="D4011" s="204"/>
    </row>
    <row r="4012" spans="4:4">
      <c r="D4012" s="204"/>
    </row>
    <row r="4013" spans="4:4">
      <c r="D4013" s="204"/>
    </row>
    <row r="4014" spans="4:4">
      <c r="D4014" s="204"/>
    </row>
    <row r="4015" spans="4:4">
      <c r="D4015" s="204"/>
    </row>
    <row r="4016" spans="4:4">
      <c r="D4016" s="204"/>
    </row>
    <row r="4017" spans="4:4">
      <c r="D4017" s="204"/>
    </row>
    <row r="4018" spans="4:4">
      <c r="D4018" s="204"/>
    </row>
    <row r="4019" spans="4:4">
      <c r="D4019" s="204"/>
    </row>
    <row r="4020" spans="4:4">
      <c r="D4020" s="204"/>
    </row>
    <row r="4021" spans="4:4">
      <c r="D4021" s="204"/>
    </row>
    <row r="4022" spans="4:4">
      <c r="D4022" s="204"/>
    </row>
    <row r="4023" spans="4:4">
      <c r="D4023" s="204"/>
    </row>
    <row r="4024" spans="4:4">
      <c r="D4024" s="204"/>
    </row>
    <row r="4025" spans="4:4">
      <c r="D4025" s="204"/>
    </row>
    <row r="4026" spans="4:4">
      <c r="D4026" s="204"/>
    </row>
    <row r="4027" spans="4:4">
      <c r="D4027" s="204"/>
    </row>
    <row r="4028" spans="4:4">
      <c r="D4028" s="204"/>
    </row>
    <row r="4029" spans="4:4">
      <c r="D4029" s="204"/>
    </row>
    <row r="4030" spans="4:4">
      <c r="D4030" s="204"/>
    </row>
    <row r="4031" spans="4:4">
      <c r="D4031" s="204"/>
    </row>
    <row r="4032" spans="4:4">
      <c r="D4032" s="204"/>
    </row>
    <row r="4033" spans="4:4">
      <c r="D4033" s="204"/>
    </row>
    <row r="4034" spans="4:4">
      <c r="D4034" s="204"/>
    </row>
    <row r="4035" spans="4:4">
      <c r="D4035" s="204"/>
    </row>
    <row r="4036" spans="4:4">
      <c r="D4036" s="204"/>
    </row>
    <row r="4037" spans="4:4">
      <c r="D4037" s="204"/>
    </row>
    <row r="4038" spans="4:4">
      <c r="D4038" s="204"/>
    </row>
    <row r="4039" spans="4:4">
      <c r="D4039" s="204"/>
    </row>
    <row r="4040" spans="4:4">
      <c r="D4040" s="204"/>
    </row>
    <row r="4041" spans="4:4">
      <c r="D4041" s="204"/>
    </row>
    <row r="4042" spans="4:4">
      <c r="D4042" s="204"/>
    </row>
    <row r="4043" spans="4:4">
      <c r="D4043" s="204"/>
    </row>
    <row r="4044" spans="4:4">
      <c r="D4044" s="204"/>
    </row>
    <row r="4045" spans="4:4">
      <c r="D4045" s="204"/>
    </row>
    <row r="4046" spans="4:4">
      <c r="D4046" s="204"/>
    </row>
    <row r="4047" spans="4:4">
      <c r="D4047" s="204"/>
    </row>
    <row r="4048" spans="4:4">
      <c r="D4048" s="204"/>
    </row>
    <row r="4049" spans="4:4">
      <c r="D4049" s="204"/>
    </row>
    <row r="4050" spans="4:4">
      <c r="D4050" s="204"/>
    </row>
    <row r="4051" spans="4:4">
      <c r="D4051" s="204"/>
    </row>
    <row r="4052" spans="4:4">
      <c r="D4052" s="204"/>
    </row>
    <row r="4053" spans="4:4">
      <c r="D4053" s="204"/>
    </row>
    <row r="4054" spans="4:4">
      <c r="D4054" s="204"/>
    </row>
    <row r="4055" spans="4:4">
      <c r="D4055" s="204"/>
    </row>
    <row r="4056" spans="4:4">
      <c r="D4056" s="204"/>
    </row>
    <row r="4057" spans="4:4">
      <c r="D4057" s="204"/>
    </row>
    <row r="4058" spans="4:4">
      <c r="D4058" s="204"/>
    </row>
    <row r="4059" spans="4:4">
      <c r="D4059" s="204"/>
    </row>
    <row r="4060" spans="4:4">
      <c r="D4060" s="204"/>
    </row>
    <row r="4061" spans="4:4">
      <c r="D4061" s="204"/>
    </row>
    <row r="4062" spans="4:4">
      <c r="D4062" s="204"/>
    </row>
    <row r="4063" spans="4:4">
      <c r="D4063" s="204"/>
    </row>
    <row r="4064" spans="4:4">
      <c r="D4064" s="204"/>
    </row>
    <row r="4065" spans="4:4">
      <c r="D4065" s="204"/>
    </row>
    <row r="4066" spans="4:4">
      <c r="D4066" s="204"/>
    </row>
    <row r="4067" spans="4:4">
      <c r="D4067" s="204"/>
    </row>
    <row r="4068" spans="4:4">
      <c r="D4068" s="204"/>
    </row>
    <row r="4069" spans="4:4">
      <c r="D4069" s="204"/>
    </row>
    <row r="4070" spans="4:4">
      <c r="D4070" s="204"/>
    </row>
    <row r="4071" spans="4:4">
      <c r="D4071" s="204"/>
    </row>
    <row r="4072" spans="4:4">
      <c r="D4072" s="204"/>
    </row>
    <row r="4073" spans="4:4">
      <c r="D4073" s="204"/>
    </row>
    <row r="4074" spans="4:4">
      <c r="D4074" s="204"/>
    </row>
    <row r="4075" spans="4:4">
      <c r="D4075" s="204"/>
    </row>
    <row r="4076" spans="4:4">
      <c r="D4076" s="204"/>
    </row>
    <row r="4077" spans="4:4">
      <c r="D4077" s="204"/>
    </row>
    <row r="4078" spans="4:4">
      <c r="D4078" s="204"/>
    </row>
    <row r="4079" spans="4:4">
      <c r="D4079" s="204"/>
    </row>
    <row r="4080" spans="4:4">
      <c r="D4080" s="204"/>
    </row>
    <row r="4081" spans="4:4">
      <c r="D4081" s="204"/>
    </row>
    <row r="4082" spans="4:4">
      <c r="D4082" s="204"/>
    </row>
    <row r="4083" spans="4:4">
      <c r="D4083" s="204"/>
    </row>
    <row r="4084" spans="4:4">
      <c r="D4084" s="204"/>
    </row>
    <row r="4085" spans="4:4">
      <c r="D4085" s="204"/>
    </row>
    <row r="4086" spans="4:4">
      <c r="D4086" s="204"/>
    </row>
    <row r="4087" spans="4:4">
      <c r="D4087" s="204"/>
    </row>
    <row r="4088" spans="4:4">
      <c r="D4088" s="204"/>
    </row>
    <row r="4089" spans="4:4">
      <c r="D4089" s="204"/>
    </row>
    <row r="4090" spans="4:4">
      <c r="D4090" s="204"/>
    </row>
    <row r="4091" spans="4:4">
      <c r="D4091" s="204"/>
    </row>
    <row r="4092" spans="4:4">
      <c r="D4092" s="204"/>
    </row>
    <row r="4093" spans="4:4">
      <c r="D4093" s="204"/>
    </row>
    <row r="4094" spans="4:4">
      <c r="D4094" s="204"/>
    </row>
    <row r="4095" spans="4:4">
      <c r="D4095" s="204"/>
    </row>
    <row r="4096" spans="4:4">
      <c r="D4096" s="204"/>
    </row>
    <row r="4097" spans="4:4">
      <c r="D4097" s="204"/>
    </row>
    <row r="4098" spans="4:4">
      <c r="D4098" s="204"/>
    </row>
    <row r="4099" spans="4:4">
      <c r="D4099" s="204"/>
    </row>
    <row r="4100" spans="4:4">
      <c r="D4100" s="204"/>
    </row>
    <row r="4101" spans="4:4">
      <c r="D4101" s="204"/>
    </row>
    <row r="4102" spans="4:4">
      <c r="D4102" s="204"/>
    </row>
    <row r="4103" spans="4:4">
      <c r="D4103" s="204"/>
    </row>
    <row r="4104" spans="4:4">
      <c r="D4104" s="204"/>
    </row>
    <row r="4105" spans="4:4">
      <c r="D4105" s="204"/>
    </row>
    <row r="4106" spans="4:4">
      <c r="D4106" s="204"/>
    </row>
    <row r="4107" spans="4:4">
      <c r="D4107" s="204"/>
    </row>
    <row r="4108" spans="4:4">
      <c r="D4108" s="204"/>
    </row>
    <row r="4109" spans="4:4">
      <c r="D4109" s="204"/>
    </row>
    <row r="4110" spans="4:4">
      <c r="D4110" s="204"/>
    </row>
    <row r="4111" spans="4:4">
      <c r="D4111" s="204"/>
    </row>
    <row r="4112" spans="4:4">
      <c r="D4112" s="204"/>
    </row>
    <row r="4113" spans="4:4">
      <c r="D4113" s="204"/>
    </row>
    <row r="4114" spans="4:4">
      <c r="D4114" s="204"/>
    </row>
    <row r="4115" spans="4:4">
      <c r="D4115" s="204"/>
    </row>
    <row r="4116" spans="4:4">
      <c r="D4116" s="204"/>
    </row>
    <row r="4117" spans="4:4">
      <c r="D4117" s="204"/>
    </row>
    <row r="4118" spans="4:4">
      <c r="D4118" s="204"/>
    </row>
    <row r="4119" spans="4:4">
      <c r="D4119" s="204"/>
    </row>
    <row r="4120" spans="4:4">
      <c r="D4120" s="204"/>
    </row>
    <row r="4121" spans="4:4">
      <c r="D4121" s="204"/>
    </row>
    <row r="4122" spans="4:4">
      <c r="D4122" s="204"/>
    </row>
    <row r="4123" spans="4:4">
      <c r="D4123" s="204"/>
    </row>
    <row r="4124" spans="4:4">
      <c r="D4124" s="204"/>
    </row>
    <row r="4125" spans="4:4">
      <c r="D4125" s="204"/>
    </row>
    <row r="4126" spans="4:4">
      <c r="D4126" s="204"/>
    </row>
    <row r="4127" spans="4:4">
      <c r="D4127" s="204"/>
    </row>
    <row r="4128" spans="4:4">
      <c r="D4128" s="204"/>
    </row>
    <row r="4129" spans="4:4">
      <c r="D4129" s="204"/>
    </row>
    <row r="4130" spans="4:4">
      <c r="D4130" s="204"/>
    </row>
    <row r="4131" spans="4:4">
      <c r="D4131" s="204"/>
    </row>
    <row r="4132" spans="4:4">
      <c r="D4132" s="204"/>
    </row>
    <row r="4133" spans="4:4">
      <c r="D4133" s="204"/>
    </row>
    <row r="4134" spans="4:4">
      <c r="D4134" s="204"/>
    </row>
    <row r="4135" spans="4:4">
      <c r="D4135" s="204"/>
    </row>
    <row r="4136" spans="4:4">
      <c r="D4136" s="204"/>
    </row>
    <row r="4137" spans="4:4">
      <c r="D4137" s="204"/>
    </row>
    <row r="4138" spans="4:4">
      <c r="D4138" s="204"/>
    </row>
    <row r="4139" spans="4:4">
      <c r="D4139" s="204"/>
    </row>
    <row r="4140" spans="4:4">
      <c r="D4140" s="204"/>
    </row>
    <row r="4141" spans="4:4">
      <c r="D4141" s="204"/>
    </row>
    <row r="4142" spans="4:4">
      <c r="D4142" s="204"/>
    </row>
    <row r="4143" spans="4:4">
      <c r="D4143" s="204"/>
    </row>
    <row r="4144" spans="4:4">
      <c r="D4144" s="204"/>
    </row>
    <row r="4145" spans="4:4">
      <c r="D4145" s="204"/>
    </row>
    <row r="4146" spans="4:4">
      <c r="D4146" s="204"/>
    </row>
    <row r="4147" spans="4:4">
      <c r="D4147" s="204"/>
    </row>
    <row r="4148" spans="4:4">
      <c r="D4148" s="204"/>
    </row>
    <row r="4149" spans="4:4">
      <c r="D4149" s="204"/>
    </row>
    <row r="4150" spans="4:4">
      <c r="D4150" s="204"/>
    </row>
    <row r="4151" spans="4:4">
      <c r="D4151" s="204"/>
    </row>
    <row r="4152" spans="4:4">
      <c r="D4152" s="204"/>
    </row>
    <row r="4153" spans="4:4">
      <c r="D4153" s="204"/>
    </row>
    <row r="4154" spans="4:4">
      <c r="D4154" s="204"/>
    </row>
    <row r="4155" spans="4:4">
      <c r="D4155" s="204"/>
    </row>
    <row r="4156" spans="4:4">
      <c r="D4156" s="204"/>
    </row>
    <row r="4157" spans="4:4">
      <c r="D4157" s="204"/>
    </row>
    <row r="4158" spans="4:4">
      <c r="D4158" s="204"/>
    </row>
    <row r="4159" spans="4:4">
      <c r="D4159" s="204"/>
    </row>
    <row r="4160" spans="4:4">
      <c r="D4160" s="204"/>
    </row>
    <row r="4161" spans="4:4">
      <c r="D4161" s="204"/>
    </row>
    <row r="4162" spans="4:4">
      <c r="D4162" s="204"/>
    </row>
    <row r="4163" spans="4:4">
      <c r="D4163" s="204"/>
    </row>
    <row r="4164" spans="4:4">
      <c r="D4164" s="204"/>
    </row>
    <row r="4165" spans="4:4">
      <c r="D4165" s="204"/>
    </row>
    <row r="4166" spans="4:4">
      <c r="D4166" s="204"/>
    </row>
    <row r="4167" spans="4:4">
      <c r="D4167" s="204"/>
    </row>
    <row r="4168" spans="4:4">
      <c r="D4168" s="204"/>
    </row>
    <row r="4169" spans="4:4">
      <c r="D4169" s="204"/>
    </row>
    <row r="4170" spans="4:4">
      <c r="D4170" s="204"/>
    </row>
    <row r="4171" spans="4:4">
      <c r="D4171" s="204"/>
    </row>
    <row r="4172" spans="4:4">
      <c r="D4172" s="204"/>
    </row>
    <row r="4173" spans="4:4">
      <c r="D4173" s="204"/>
    </row>
    <row r="4174" spans="4:4">
      <c r="D4174" s="204"/>
    </row>
    <row r="4175" spans="4:4">
      <c r="D4175" s="204"/>
    </row>
    <row r="4176" spans="4:4">
      <c r="D4176" s="204"/>
    </row>
    <row r="4177" spans="4:4">
      <c r="D4177" s="204"/>
    </row>
    <row r="4178" spans="4:4">
      <c r="D4178" s="204"/>
    </row>
    <row r="4179" spans="4:4">
      <c r="D4179" s="204"/>
    </row>
    <row r="4180" spans="4:4">
      <c r="D4180" s="204"/>
    </row>
    <row r="4181" spans="4:4">
      <c r="D4181" s="204"/>
    </row>
    <row r="4182" spans="4:4">
      <c r="D4182" s="204"/>
    </row>
    <row r="4183" spans="4:4">
      <c r="D4183" s="204"/>
    </row>
    <row r="4184" spans="4:4">
      <c r="D4184" s="204"/>
    </row>
    <row r="4185" spans="4:4">
      <c r="D4185" s="204"/>
    </row>
    <row r="4186" spans="4:4">
      <c r="D4186" s="204"/>
    </row>
    <row r="4187" spans="4:4">
      <c r="D4187" s="204"/>
    </row>
    <row r="4188" spans="4:4">
      <c r="D4188" s="204"/>
    </row>
    <row r="4189" spans="4:4">
      <c r="D4189" s="204"/>
    </row>
    <row r="4190" spans="4:4">
      <c r="D4190" s="204"/>
    </row>
    <row r="4191" spans="4:4">
      <c r="D4191" s="204"/>
    </row>
    <row r="4192" spans="4:4">
      <c r="D4192" s="204"/>
    </row>
    <row r="4193" spans="4:4">
      <c r="D4193" s="204"/>
    </row>
    <row r="4194" spans="4:4">
      <c r="D4194" s="204"/>
    </row>
    <row r="4195" spans="4:4">
      <c r="D4195" s="204"/>
    </row>
    <row r="4196" spans="4:4">
      <c r="D4196" s="204"/>
    </row>
    <row r="4197" spans="4:4">
      <c r="D4197" s="204"/>
    </row>
    <row r="4198" spans="4:4">
      <c r="D4198" s="204"/>
    </row>
    <row r="4199" spans="4:4">
      <c r="D4199" s="204"/>
    </row>
    <row r="4200" spans="4:4">
      <c r="D4200" s="204"/>
    </row>
    <row r="4201" spans="4:4">
      <c r="D4201" s="204"/>
    </row>
    <row r="4202" spans="4:4">
      <c r="D4202" s="204"/>
    </row>
    <row r="4203" spans="4:4">
      <c r="D4203" s="204"/>
    </row>
    <row r="4204" spans="4:4">
      <c r="D4204" s="204"/>
    </row>
    <row r="4205" spans="4:4">
      <c r="D4205" s="204"/>
    </row>
    <row r="4206" spans="4:4">
      <c r="D4206" s="204"/>
    </row>
    <row r="4207" spans="4:4">
      <c r="D4207" s="204"/>
    </row>
    <row r="4208" spans="4:4">
      <c r="D4208" s="204"/>
    </row>
    <row r="4209" spans="4:4">
      <c r="D4209" s="204"/>
    </row>
    <row r="4210" spans="4:4">
      <c r="D4210" s="204"/>
    </row>
    <row r="4211" spans="4:4">
      <c r="D4211" s="204"/>
    </row>
    <row r="4212" spans="4:4">
      <c r="D4212" s="204"/>
    </row>
    <row r="4213" spans="4:4">
      <c r="D4213" s="204"/>
    </row>
    <row r="4214" spans="4:4">
      <c r="D4214" s="204"/>
    </row>
    <row r="4215" spans="4:4">
      <c r="D4215" s="204"/>
    </row>
    <row r="4216" spans="4:4">
      <c r="D4216" s="204"/>
    </row>
    <row r="4217" spans="4:4">
      <c r="D4217" s="204"/>
    </row>
    <row r="4218" spans="4:4">
      <c r="D4218" s="204"/>
    </row>
    <row r="4219" spans="4:4">
      <c r="D4219" s="204"/>
    </row>
    <row r="4220" spans="4:4">
      <c r="D4220" s="204"/>
    </row>
    <row r="4221" spans="4:4">
      <c r="D4221" s="204"/>
    </row>
    <row r="4222" spans="4:4">
      <c r="D4222" s="204"/>
    </row>
    <row r="4223" spans="4:4">
      <c r="D4223" s="204"/>
    </row>
    <row r="4224" spans="4:4">
      <c r="D4224" s="204"/>
    </row>
    <row r="4225" spans="4:4">
      <c r="D4225" s="204"/>
    </row>
    <row r="4226" spans="4:4">
      <c r="D4226" s="204"/>
    </row>
    <row r="4227" spans="4:4">
      <c r="D4227" s="204"/>
    </row>
    <row r="4228" spans="4:4">
      <c r="D4228" s="204"/>
    </row>
    <row r="4229" spans="4:4">
      <c r="D4229" s="204"/>
    </row>
    <row r="4230" spans="4:4">
      <c r="D4230" s="204"/>
    </row>
    <row r="4231" spans="4:4">
      <c r="D4231" s="204"/>
    </row>
    <row r="4232" spans="4:4">
      <c r="D4232" s="204"/>
    </row>
    <row r="4233" spans="4:4">
      <c r="D4233" s="204"/>
    </row>
    <row r="4234" spans="4:4">
      <c r="D4234" s="204"/>
    </row>
    <row r="4235" spans="4:4">
      <c r="D4235" s="204"/>
    </row>
    <row r="4236" spans="4:4">
      <c r="D4236" s="204"/>
    </row>
    <row r="4237" spans="4:4">
      <c r="D4237" s="204"/>
    </row>
    <row r="4238" spans="4:4">
      <c r="D4238" s="204"/>
    </row>
    <row r="4239" spans="4:4">
      <c r="D4239" s="204"/>
    </row>
    <row r="4240" spans="4:4">
      <c r="D4240" s="204"/>
    </row>
    <row r="4241" spans="4:4">
      <c r="D4241" s="204"/>
    </row>
    <row r="4242" spans="4:4">
      <c r="D4242" s="204"/>
    </row>
    <row r="4243" spans="4:4">
      <c r="D4243" s="204"/>
    </row>
    <row r="4244" spans="4:4">
      <c r="D4244" s="204"/>
    </row>
    <row r="4245" spans="4:4">
      <c r="D4245" s="204"/>
    </row>
    <row r="4246" spans="4:4">
      <c r="D4246" s="204"/>
    </row>
    <row r="4247" spans="4:4">
      <c r="D4247" s="204"/>
    </row>
    <row r="4248" spans="4:4">
      <c r="D4248" s="204"/>
    </row>
    <row r="4249" spans="4:4">
      <c r="D4249" s="204"/>
    </row>
    <row r="4250" spans="4:4">
      <c r="D4250" s="204"/>
    </row>
    <row r="4251" spans="4:4">
      <c r="D4251" s="204"/>
    </row>
    <row r="4252" spans="4:4">
      <c r="D4252" s="204"/>
    </row>
    <row r="4253" spans="4:4">
      <c r="D4253" s="204"/>
    </row>
    <row r="4254" spans="4:4">
      <c r="D4254" s="204"/>
    </row>
    <row r="4255" spans="4:4">
      <c r="D4255" s="204"/>
    </row>
    <row r="4256" spans="4:4">
      <c r="D4256" s="204"/>
    </row>
    <row r="4257" spans="4:4">
      <c r="D4257" s="204"/>
    </row>
    <row r="4258" spans="4:4">
      <c r="D4258" s="204"/>
    </row>
    <row r="4259" spans="4:4">
      <c r="D4259" s="204"/>
    </row>
    <row r="4260" spans="4:4">
      <c r="D4260" s="204"/>
    </row>
    <row r="4261" spans="4:4">
      <c r="D4261" s="204"/>
    </row>
    <row r="4262" spans="4:4">
      <c r="D4262" s="204"/>
    </row>
    <row r="4263" spans="4:4">
      <c r="D4263" s="204"/>
    </row>
    <row r="4264" spans="4:4">
      <c r="D4264" s="204"/>
    </row>
    <row r="4265" spans="4:4">
      <c r="D4265" s="204"/>
    </row>
    <row r="4266" spans="4:4">
      <c r="D4266" s="204"/>
    </row>
    <row r="4267" spans="4:4">
      <c r="D4267" s="204"/>
    </row>
    <row r="4268" spans="4:4">
      <c r="D4268" s="204"/>
    </row>
    <row r="4269" spans="4:4">
      <c r="D4269" s="204"/>
    </row>
    <row r="4270" spans="4:4">
      <c r="D4270" s="204"/>
    </row>
    <row r="4271" spans="4:4">
      <c r="D4271" s="204"/>
    </row>
    <row r="4272" spans="4:4">
      <c r="D4272" s="204"/>
    </row>
    <row r="4273" spans="4:4">
      <c r="D4273" s="204"/>
    </row>
    <row r="4274" spans="4:4">
      <c r="D4274" s="204"/>
    </row>
    <row r="4275" spans="4:4">
      <c r="D4275" s="204"/>
    </row>
    <row r="4276" spans="4:4">
      <c r="D4276" s="204"/>
    </row>
    <row r="4277" spans="4:4">
      <c r="D4277" s="204"/>
    </row>
    <row r="4278" spans="4:4">
      <c r="D4278" s="204"/>
    </row>
    <row r="4279" spans="4:4">
      <c r="D4279" s="204"/>
    </row>
    <row r="4280" spans="4:4">
      <c r="D4280" s="204"/>
    </row>
    <row r="4281" spans="4:4">
      <c r="D4281" s="204"/>
    </row>
    <row r="4282" spans="4:4">
      <c r="D4282" s="204"/>
    </row>
    <row r="4283" spans="4:4">
      <c r="D4283" s="204"/>
    </row>
    <row r="4284" spans="4:4">
      <c r="D4284" s="204"/>
    </row>
    <row r="4285" spans="4:4">
      <c r="D4285" s="204"/>
    </row>
    <row r="4286" spans="4:4">
      <c r="D4286" s="204"/>
    </row>
    <row r="4287" spans="4:4">
      <c r="D4287" s="204"/>
    </row>
    <row r="4288" spans="4:4">
      <c r="D4288" s="204"/>
    </row>
    <row r="4289" spans="4:4">
      <c r="D4289" s="204"/>
    </row>
    <row r="4290" spans="4:4">
      <c r="D4290" s="204"/>
    </row>
    <row r="4291" spans="4:4">
      <c r="D4291" s="204"/>
    </row>
    <row r="4292" spans="4:4">
      <c r="D4292" s="204"/>
    </row>
    <row r="4293" spans="4:4">
      <c r="D4293" s="204"/>
    </row>
    <row r="4294" spans="4:4">
      <c r="D4294" s="204"/>
    </row>
    <row r="4295" spans="4:4">
      <c r="D4295" s="204"/>
    </row>
    <row r="4296" spans="4:4">
      <c r="D4296" s="204"/>
    </row>
    <row r="4297" spans="4:4">
      <c r="D4297" s="204"/>
    </row>
    <row r="4298" spans="4:4">
      <c r="D4298" s="204"/>
    </row>
    <row r="4299" spans="4:4">
      <c r="D4299" s="204"/>
    </row>
    <row r="4300" spans="4:4">
      <c r="D4300" s="204"/>
    </row>
    <row r="4301" spans="4:4">
      <c r="D4301" s="204"/>
    </row>
    <row r="4302" spans="4:4">
      <c r="D4302" s="204"/>
    </row>
    <row r="4303" spans="4:4">
      <c r="D4303" s="204"/>
    </row>
    <row r="4304" spans="4:4">
      <c r="D4304" s="204"/>
    </row>
    <row r="4305" spans="4:4">
      <c r="D4305" s="204"/>
    </row>
    <row r="4306" spans="4:4">
      <c r="D4306" s="204"/>
    </row>
    <row r="4307" spans="4:4">
      <c r="D4307" s="204"/>
    </row>
    <row r="4308" spans="4:4">
      <c r="D4308" s="204"/>
    </row>
    <row r="4309" spans="4:4">
      <c r="D4309" s="204"/>
    </row>
    <row r="4310" spans="4:4">
      <c r="D4310" s="204"/>
    </row>
    <row r="4311" spans="4:4">
      <c r="D4311" s="204"/>
    </row>
    <row r="4312" spans="4:4">
      <c r="D4312" s="204"/>
    </row>
    <row r="4313" spans="4:4">
      <c r="D4313" s="204"/>
    </row>
    <row r="4314" spans="4:4">
      <c r="D4314" s="204"/>
    </row>
    <row r="4315" spans="4:4">
      <c r="D4315" s="204"/>
    </row>
    <row r="4316" spans="4:4">
      <c r="D4316" s="204"/>
    </row>
    <row r="4317" spans="4:4">
      <c r="D4317" s="204"/>
    </row>
    <row r="4318" spans="4:4">
      <c r="D4318" s="204"/>
    </row>
    <row r="4319" spans="4:4">
      <c r="D4319" s="204"/>
    </row>
    <row r="4320" spans="4:4">
      <c r="D4320" s="204"/>
    </row>
    <row r="4321" spans="4:4">
      <c r="D4321" s="204"/>
    </row>
    <row r="4322" spans="4:4">
      <c r="D4322" s="204"/>
    </row>
    <row r="4323" spans="4:4">
      <c r="D4323" s="204"/>
    </row>
    <row r="4324" spans="4:4">
      <c r="D4324" s="204"/>
    </row>
    <row r="4325" spans="4:4">
      <c r="D4325" s="204"/>
    </row>
    <row r="4326" spans="4:4">
      <c r="D4326" s="204"/>
    </row>
    <row r="4327" spans="4:4">
      <c r="D4327" s="204"/>
    </row>
    <row r="4328" spans="4:4">
      <c r="D4328" s="204"/>
    </row>
    <row r="4329" spans="4:4">
      <c r="D4329" s="204"/>
    </row>
    <row r="4330" spans="4:4">
      <c r="D4330" s="204"/>
    </row>
    <row r="4331" spans="4:4">
      <c r="D4331" s="204"/>
    </row>
    <row r="4332" spans="4:4">
      <c r="D4332" s="204"/>
    </row>
    <row r="4333" spans="4:4">
      <c r="D4333" s="204"/>
    </row>
    <row r="4334" spans="4:4">
      <c r="D4334" s="204"/>
    </row>
    <row r="4335" spans="4:4">
      <c r="D4335" s="204"/>
    </row>
    <row r="4336" spans="4:4">
      <c r="D4336" s="204"/>
    </row>
    <row r="4337" spans="4:4">
      <c r="D4337" s="204"/>
    </row>
    <row r="4338" spans="4:4">
      <c r="D4338" s="204"/>
    </row>
    <row r="4339" spans="4:4">
      <c r="D4339" s="204"/>
    </row>
    <row r="4340" spans="4:4">
      <c r="D4340" s="204"/>
    </row>
    <row r="4341" spans="4:4">
      <c r="D4341" s="204"/>
    </row>
    <row r="4342" spans="4:4">
      <c r="D4342" s="204"/>
    </row>
    <row r="4343" spans="4:4">
      <c r="D4343" s="204"/>
    </row>
    <row r="4344" spans="4:4">
      <c r="D4344" s="204"/>
    </row>
    <row r="4345" spans="4:4">
      <c r="D4345" s="204"/>
    </row>
    <row r="4346" spans="4:4">
      <c r="D4346" s="204"/>
    </row>
    <row r="4347" spans="4:4">
      <c r="D4347" s="204"/>
    </row>
    <row r="4348" spans="4:4">
      <c r="D4348" s="204"/>
    </row>
    <row r="4349" spans="4:4">
      <c r="D4349" s="204"/>
    </row>
    <row r="4350" spans="4:4">
      <c r="D4350" s="204"/>
    </row>
    <row r="4351" spans="4:4">
      <c r="D4351" s="204"/>
    </row>
    <row r="4352" spans="4:4">
      <c r="D4352" s="204"/>
    </row>
    <row r="4353" spans="4:4">
      <c r="D4353" s="204"/>
    </row>
    <row r="4354" spans="4:4">
      <c r="D4354" s="204"/>
    </row>
    <row r="4355" spans="4:4">
      <c r="D4355" s="204"/>
    </row>
    <row r="4356" spans="4:4">
      <c r="D4356" s="204"/>
    </row>
    <row r="4357" spans="4:4">
      <c r="D4357" s="204"/>
    </row>
    <row r="4358" spans="4:4">
      <c r="D4358" s="204"/>
    </row>
    <row r="4359" spans="4:4">
      <c r="D4359" s="204"/>
    </row>
    <row r="4360" spans="4:4">
      <c r="D4360" s="204"/>
    </row>
    <row r="4361" spans="4:4">
      <c r="D4361" s="204"/>
    </row>
    <row r="4362" spans="4:4">
      <c r="D4362" s="204"/>
    </row>
    <row r="4363" spans="4:4">
      <c r="D4363" s="204"/>
    </row>
    <row r="4364" spans="4:4">
      <c r="D4364" s="204"/>
    </row>
    <row r="4365" spans="4:4">
      <c r="D4365" s="204"/>
    </row>
    <row r="4366" spans="4:4">
      <c r="D4366" s="204"/>
    </row>
    <row r="4367" spans="4:4">
      <c r="D4367" s="204"/>
    </row>
    <row r="4368" spans="4:4">
      <c r="D4368" s="204"/>
    </row>
    <row r="4369" spans="4:4">
      <c r="D4369" s="204"/>
    </row>
    <row r="4370" spans="4:4">
      <c r="D4370" s="204"/>
    </row>
    <row r="4371" spans="4:4">
      <c r="D4371" s="204"/>
    </row>
    <row r="4372" spans="4:4">
      <c r="D4372" s="204"/>
    </row>
    <row r="4373" spans="4:4">
      <c r="D4373" s="204"/>
    </row>
    <row r="4374" spans="4:4">
      <c r="D4374" s="204"/>
    </row>
    <row r="4375" spans="4:4">
      <c r="D4375" s="204"/>
    </row>
    <row r="4376" spans="4:4">
      <c r="D4376" s="204"/>
    </row>
    <row r="4377" spans="4:4">
      <c r="D4377" s="204"/>
    </row>
    <row r="4378" spans="4:4">
      <c r="D4378" s="204"/>
    </row>
    <row r="4379" spans="4:4">
      <c r="D4379" s="204"/>
    </row>
    <row r="4380" spans="4:4">
      <c r="D4380" s="204"/>
    </row>
    <row r="4381" spans="4:4">
      <c r="D4381" s="204"/>
    </row>
    <row r="4382" spans="4:4">
      <c r="D4382" s="204"/>
    </row>
    <row r="4383" spans="4:4">
      <c r="D4383" s="204"/>
    </row>
    <row r="4384" spans="4:4">
      <c r="D4384" s="204"/>
    </row>
    <row r="4385" spans="4:4">
      <c r="D4385" s="204"/>
    </row>
    <row r="4386" spans="4:4">
      <c r="D4386" s="204"/>
    </row>
    <row r="4387" spans="4:4">
      <c r="D4387" s="204"/>
    </row>
    <row r="4388" spans="4:4">
      <c r="D4388" s="204"/>
    </row>
    <row r="4389" spans="4:4">
      <c r="D4389" s="204"/>
    </row>
    <row r="4390" spans="4:4">
      <c r="D4390" s="204"/>
    </row>
    <row r="4391" spans="4:4">
      <c r="D4391" s="204"/>
    </row>
    <row r="4392" spans="4:4">
      <c r="D4392" s="204"/>
    </row>
    <row r="4393" spans="4:4">
      <c r="D4393" s="204"/>
    </row>
    <row r="4394" spans="4:4">
      <c r="D4394" s="204"/>
    </row>
    <row r="4395" spans="4:4">
      <c r="D4395" s="204"/>
    </row>
    <row r="4396" spans="4:4">
      <c r="D4396" s="204"/>
    </row>
    <row r="4397" spans="4:4">
      <c r="D4397" s="204"/>
    </row>
    <row r="4398" spans="4:4">
      <c r="D4398" s="204"/>
    </row>
    <row r="4399" spans="4:4">
      <c r="D4399" s="204"/>
    </row>
    <row r="4400" spans="4:4">
      <c r="D4400" s="204"/>
    </row>
    <row r="4401" spans="4:4">
      <c r="D4401" s="204"/>
    </row>
    <row r="4402" spans="4:4">
      <c r="D4402" s="204"/>
    </row>
    <row r="4403" spans="4:4">
      <c r="D4403" s="204"/>
    </row>
    <row r="4404" spans="4:4">
      <c r="D4404" s="204"/>
    </row>
    <row r="4405" spans="4:4">
      <c r="D4405" s="204"/>
    </row>
    <row r="4406" spans="4:4">
      <c r="D4406" s="204"/>
    </row>
    <row r="4407" spans="4:4">
      <c r="D4407" s="204"/>
    </row>
    <row r="4408" spans="4:4">
      <c r="D4408" s="204"/>
    </row>
    <row r="4409" spans="4:4">
      <c r="D4409" s="204"/>
    </row>
    <row r="4410" spans="4:4">
      <c r="D4410" s="204"/>
    </row>
    <row r="4411" spans="4:4">
      <c r="D4411" s="204"/>
    </row>
    <row r="4412" spans="4:4">
      <c r="D4412" s="204"/>
    </row>
    <row r="4413" spans="4:4">
      <c r="D4413" s="204"/>
    </row>
    <row r="4414" spans="4:4">
      <c r="D4414" s="204"/>
    </row>
    <row r="4415" spans="4:4">
      <c r="D4415" s="204"/>
    </row>
    <row r="4416" spans="4:4">
      <c r="D4416" s="204"/>
    </row>
    <row r="4417" spans="4:4">
      <c r="D4417" s="204"/>
    </row>
    <row r="4418" spans="4:4">
      <c r="D4418" s="204"/>
    </row>
    <row r="4419" spans="4:4">
      <c r="D4419" s="204"/>
    </row>
    <row r="4420" spans="4:4">
      <c r="D4420" s="204"/>
    </row>
    <row r="4421" spans="4:4">
      <c r="D4421" s="204"/>
    </row>
    <row r="4422" spans="4:4">
      <c r="D4422" s="204"/>
    </row>
    <row r="4423" spans="4:4">
      <c r="D4423" s="204"/>
    </row>
    <row r="4424" spans="4:4">
      <c r="D4424" s="204"/>
    </row>
    <row r="4425" spans="4:4">
      <c r="D4425" s="204"/>
    </row>
    <row r="4426" spans="4:4">
      <c r="D4426" s="204"/>
    </row>
    <row r="4427" spans="4:4">
      <c r="D4427" s="204"/>
    </row>
    <row r="4428" spans="4:4">
      <c r="D4428" s="204"/>
    </row>
    <row r="4429" spans="4:4">
      <c r="D4429" s="204"/>
    </row>
    <row r="4430" spans="4:4">
      <c r="D4430" s="204"/>
    </row>
    <row r="4431" spans="4:4">
      <c r="D4431" s="204"/>
    </row>
    <row r="4432" spans="4:4">
      <c r="D4432" s="204"/>
    </row>
    <row r="4433" spans="4:4">
      <c r="D4433" s="204"/>
    </row>
    <row r="4434" spans="4:4">
      <c r="D4434" s="204"/>
    </row>
    <row r="4435" spans="4:4">
      <c r="D4435" s="204"/>
    </row>
    <row r="4436" spans="4:4">
      <c r="D4436" s="204"/>
    </row>
    <row r="4437" spans="4:4">
      <c r="D4437" s="204"/>
    </row>
    <row r="4438" spans="4:4">
      <c r="D4438" s="204"/>
    </row>
    <row r="4439" spans="4:4">
      <c r="D4439" s="204"/>
    </row>
    <row r="4440" spans="4:4">
      <c r="D4440" s="204"/>
    </row>
    <row r="4441" spans="4:4">
      <c r="D4441" s="204"/>
    </row>
    <row r="4442" spans="4:4">
      <c r="D4442" s="204"/>
    </row>
    <row r="4443" spans="4:4">
      <c r="D4443" s="204"/>
    </row>
    <row r="4444" spans="4:4">
      <c r="D4444" s="204"/>
    </row>
    <row r="4445" spans="4:4">
      <c r="D4445" s="204"/>
    </row>
    <row r="4446" spans="4:4">
      <c r="D4446" s="204"/>
    </row>
    <row r="4447" spans="4:4">
      <c r="D4447" s="204"/>
    </row>
    <row r="4448" spans="4:4">
      <c r="D4448" s="204"/>
    </row>
    <row r="4449" spans="4:4">
      <c r="D4449" s="204"/>
    </row>
    <row r="4450" spans="4:4">
      <c r="D4450" s="204"/>
    </row>
    <row r="4451" spans="4:4">
      <c r="D4451" s="204"/>
    </row>
    <row r="4452" spans="4:4">
      <c r="D4452" s="204"/>
    </row>
    <row r="4453" spans="4:4">
      <c r="D4453" s="204"/>
    </row>
    <row r="4454" spans="4:4">
      <c r="D4454" s="204"/>
    </row>
    <row r="4455" spans="4:4">
      <c r="D4455" s="204"/>
    </row>
    <row r="4456" spans="4:4">
      <c r="D4456" s="204"/>
    </row>
    <row r="4457" spans="4:4">
      <c r="D4457" s="204"/>
    </row>
    <row r="4458" spans="4:4">
      <c r="D4458" s="204"/>
    </row>
    <row r="4459" spans="4:4">
      <c r="D4459" s="204"/>
    </row>
    <row r="4460" spans="4:4">
      <c r="D4460" s="204"/>
    </row>
    <row r="4461" spans="4:4">
      <c r="D4461" s="204"/>
    </row>
    <row r="4462" spans="4:4">
      <c r="D4462" s="204"/>
    </row>
    <row r="4463" spans="4:4">
      <c r="D4463" s="204"/>
    </row>
    <row r="4464" spans="4:4">
      <c r="D4464" s="204"/>
    </row>
    <row r="4465" spans="4:4">
      <c r="D4465" s="204"/>
    </row>
    <row r="4466" spans="4:4">
      <c r="D4466" s="204"/>
    </row>
    <row r="4467" spans="4:4">
      <c r="D4467" s="204"/>
    </row>
    <row r="4468" spans="4:4">
      <c r="D4468" s="204"/>
    </row>
    <row r="4469" spans="4:4">
      <c r="D4469" s="204"/>
    </row>
    <row r="4470" spans="4:4">
      <c r="D4470" s="204"/>
    </row>
    <row r="4471" spans="4:4">
      <c r="D4471" s="204"/>
    </row>
    <row r="4472" spans="4:4">
      <c r="D4472" s="204"/>
    </row>
    <row r="4473" spans="4:4">
      <c r="D4473" s="204"/>
    </row>
    <row r="4474" spans="4:4">
      <c r="D4474" s="204"/>
    </row>
    <row r="4475" spans="4:4">
      <c r="D4475" s="204"/>
    </row>
    <row r="4476" spans="4:4">
      <c r="D4476" s="204"/>
    </row>
    <row r="4477" spans="4:4">
      <c r="D4477" s="204"/>
    </row>
    <row r="4478" spans="4:4">
      <c r="D4478" s="204"/>
    </row>
    <row r="4479" spans="4:4">
      <c r="D4479" s="204"/>
    </row>
    <row r="4480" spans="4:4">
      <c r="D4480" s="204"/>
    </row>
    <row r="4481" spans="4:4">
      <c r="D4481" s="204"/>
    </row>
    <row r="4482" spans="4:4">
      <c r="D4482" s="204"/>
    </row>
    <row r="4483" spans="4:4">
      <c r="D4483" s="204"/>
    </row>
    <row r="4484" spans="4:4">
      <c r="D4484" s="204"/>
    </row>
    <row r="4485" spans="4:4">
      <c r="D4485" s="204"/>
    </row>
    <row r="4486" spans="4:4">
      <c r="D4486" s="204"/>
    </row>
    <row r="4487" spans="4:4">
      <c r="D4487" s="204"/>
    </row>
    <row r="4488" spans="4:4">
      <c r="D4488" s="204"/>
    </row>
    <row r="4489" spans="4:4">
      <c r="D4489" s="204"/>
    </row>
    <row r="4490" spans="4:4">
      <c r="D4490" s="204"/>
    </row>
    <row r="4491" spans="4:4">
      <c r="D4491" s="204"/>
    </row>
    <row r="4492" spans="4:4">
      <c r="D4492" s="204"/>
    </row>
    <row r="4493" spans="4:4">
      <c r="D4493" s="204"/>
    </row>
    <row r="4494" spans="4:4">
      <c r="D4494" s="204"/>
    </row>
    <row r="4495" spans="4:4">
      <c r="D4495" s="204"/>
    </row>
    <row r="4496" spans="4:4">
      <c r="D4496" s="204"/>
    </row>
    <row r="4497" spans="4:4">
      <c r="D4497" s="204"/>
    </row>
    <row r="4498" spans="4:4">
      <c r="D4498" s="204"/>
    </row>
    <row r="4499" spans="4:4">
      <c r="D4499" s="204"/>
    </row>
    <row r="4500" spans="4:4">
      <c r="D4500" s="204"/>
    </row>
    <row r="4501" spans="4:4">
      <c r="D4501" s="204"/>
    </row>
    <row r="4502" spans="4:4">
      <c r="D4502" s="204"/>
    </row>
    <row r="4503" spans="4:4">
      <c r="D4503" s="204"/>
    </row>
    <row r="4504" spans="4:4">
      <c r="D4504" s="204"/>
    </row>
    <row r="4505" spans="4:4">
      <c r="D4505" s="204"/>
    </row>
    <row r="4506" spans="4:4">
      <c r="D4506" s="204"/>
    </row>
    <row r="4507" spans="4:4">
      <c r="D4507" s="204"/>
    </row>
    <row r="4508" spans="4:4">
      <c r="D4508" s="204"/>
    </row>
    <row r="4509" spans="4:4">
      <c r="D4509" s="204"/>
    </row>
    <row r="4510" spans="4:4">
      <c r="D4510" s="204"/>
    </row>
    <row r="4511" spans="4:4">
      <c r="D4511" s="204"/>
    </row>
    <row r="4512" spans="4:4">
      <c r="D4512" s="204"/>
    </row>
    <row r="4513" spans="4:4">
      <c r="D4513" s="204"/>
    </row>
    <row r="4514" spans="4:4">
      <c r="D4514" s="204"/>
    </row>
    <row r="4515" spans="4:4">
      <c r="D4515" s="204"/>
    </row>
    <row r="4516" spans="4:4">
      <c r="D4516" s="204"/>
    </row>
    <row r="4517" spans="4:4">
      <c r="D4517" s="204"/>
    </row>
    <row r="4518" spans="4:4">
      <c r="D4518" s="204"/>
    </row>
    <row r="4519" spans="4:4">
      <c r="D4519" s="204"/>
    </row>
    <row r="4520" spans="4:4">
      <c r="D4520" s="204"/>
    </row>
    <row r="4521" spans="4:4">
      <c r="D4521" s="204"/>
    </row>
    <row r="4522" spans="4:4">
      <c r="D4522" s="204"/>
    </row>
    <row r="4523" spans="4:4">
      <c r="D4523" s="204"/>
    </row>
    <row r="4524" spans="4:4">
      <c r="D4524" s="204"/>
    </row>
    <row r="4525" spans="4:4">
      <c r="D4525" s="204"/>
    </row>
    <row r="4526" spans="4:4">
      <c r="D4526" s="204"/>
    </row>
    <row r="4527" spans="4:4">
      <c r="D4527" s="204"/>
    </row>
    <row r="4528" spans="4:4">
      <c r="D4528" s="204"/>
    </row>
    <row r="4529" spans="4:4">
      <c r="D4529" s="204"/>
    </row>
    <row r="4530" spans="4:4">
      <c r="D4530" s="204"/>
    </row>
    <row r="4531" spans="4:4">
      <c r="D4531" s="204"/>
    </row>
    <row r="4532" spans="4:4">
      <c r="D4532" s="204"/>
    </row>
    <row r="4533" spans="4:4">
      <c r="D4533" s="204"/>
    </row>
    <row r="4534" spans="4:4">
      <c r="D4534" s="204"/>
    </row>
    <row r="4535" spans="4:4">
      <c r="D4535" s="204"/>
    </row>
    <row r="4536" spans="4:4">
      <c r="D4536" s="204"/>
    </row>
    <row r="4537" spans="4:4">
      <c r="D4537" s="204"/>
    </row>
    <row r="4538" spans="4:4">
      <c r="D4538" s="204"/>
    </row>
    <row r="4539" spans="4:4">
      <c r="D4539" s="204"/>
    </row>
    <row r="4540" spans="4:4">
      <c r="D4540" s="204"/>
    </row>
    <row r="4541" spans="4:4">
      <c r="D4541" s="204"/>
    </row>
    <row r="4542" spans="4:4">
      <c r="D4542" s="204"/>
    </row>
    <row r="4543" spans="4:4">
      <c r="D4543" s="204"/>
    </row>
    <row r="4544" spans="4:4">
      <c r="D4544" s="204"/>
    </row>
    <row r="4545" spans="4:4">
      <c r="D4545" s="204"/>
    </row>
    <row r="4546" spans="4:4">
      <c r="D4546" s="204"/>
    </row>
    <row r="4547" spans="4:4">
      <c r="D4547" s="204"/>
    </row>
    <row r="4548" spans="4:4">
      <c r="D4548" s="204"/>
    </row>
    <row r="4549" spans="4:4">
      <c r="D4549" s="204"/>
    </row>
    <row r="4550" spans="4:4">
      <c r="D4550" s="204"/>
    </row>
    <row r="4551" spans="4:4">
      <c r="D4551" s="204"/>
    </row>
    <row r="4552" spans="4:4">
      <c r="D4552" s="204"/>
    </row>
    <row r="4553" spans="4:4">
      <c r="D4553" s="204"/>
    </row>
    <row r="4554" spans="4:4">
      <c r="D4554" s="204"/>
    </row>
    <row r="4555" spans="4:4">
      <c r="D4555" s="204"/>
    </row>
    <row r="4556" spans="4:4">
      <c r="D4556" s="204"/>
    </row>
    <row r="4557" spans="4:4">
      <c r="D4557" s="204"/>
    </row>
    <row r="4558" spans="4:4">
      <c r="D4558" s="204"/>
    </row>
    <row r="4559" spans="4:4">
      <c r="D4559" s="204"/>
    </row>
    <row r="4560" spans="4:4">
      <c r="D4560" s="204"/>
    </row>
    <row r="4561" spans="4:4">
      <c r="D4561" s="204"/>
    </row>
    <row r="4562" spans="4:4">
      <c r="D4562" s="204"/>
    </row>
    <row r="4563" spans="4:4">
      <c r="D4563" s="204"/>
    </row>
    <row r="4564" spans="4:4">
      <c r="D4564" s="204"/>
    </row>
    <row r="4565" spans="4:4">
      <c r="D4565" s="204"/>
    </row>
    <row r="4566" spans="4:4">
      <c r="D4566" s="204"/>
    </row>
    <row r="4567" spans="4:4">
      <c r="D4567" s="204"/>
    </row>
    <row r="4568" spans="4:4">
      <c r="D4568" s="204"/>
    </row>
    <row r="4569" spans="4:4">
      <c r="D4569" s="204"/>
    </row>
    <row r="4570" spans="4:4">
      <c r="D4570" s="204"/>
    </row>
    <row r="4571" spans="4:4">
      <c r="D4571" s="204"/>
    </row>
    <row r="4572" spans="4:4">
      <c r="D4572" s="204"/>
    </row>
    <row r="4573" spans="4:4">
      <c r="D4573" s="204"/>
    </row>
    <row r="4574" spans="4:4">
      <c r="D4574" s="204"/>
    </row>
    <row r="4575" spans="4:4">
      <c r="D4575" s="204"/>
    </row>
    <row r="4576" spans="4:4">
      <c r="D4576" s="204"/>
    </row>
    <row r="4577" spans="4:4">
      <c r="D4577" s="204"/>
    </row>
    <row r="4578" spans="4:4">
      <c r="D4578" s="204"/>
    </row>
    <row r="4579" spans="4:4">
      <c r="D4579" s="204"/>
    </row>
    <row r="4580" spans="4:4">
      <c r="D4580" s="204"/>
    </row>
    <row r="4581" spans="4:4">
      <c r="D4581" s="204"/>
    </row>
    <row r="4582" spans="4:4">
      <c r="D4582" s="204"/>
    </row>
    <row r="4583" spans="4:4">
      <c r="D4583" s="204"/>
    </row>
    <row r="4584" spans="4:4">
      <c r="D4584" s="204"/>
    </row>
    <row r="4585" spans="4:4">
      <c r="D4585" s="204"/>
    </row>
    <row r="4586" spans="4:4">
      <c r="D4586" s="204"/>
    </row>
    <row r="4587" spans="4:4">
      <c r="D4587" s="204"/>
    </row>
    <row r="4588" spans="4:4">
      <c r="D4588" s="204"/>
    </row>
    <row r="4589" spans="4:4">
      <c r="D4589" s="204"/>
    </row>
    <row r="4590" spans="4:4">
      <c r="D4590" s="204"/>
    </row>
    <row r="4591" spans="4:4">
      <c r="D4591" s="204"/>
    </row>
    <row r="4592" spans="4:4">
      <c r="D4592" s="204"/>
    </row>
    <row r="4593" spans="4:4">
      <c r="D4593" s="204"/>
    </row>
    <row r="4594" spans="4:4">
      <c r="D4594" s="204"/>
    </row>
    <row r="4595" spans="4:4">
      <c r="D4595" s="204"/>
    </row>
    <row r="4596" spans="4:4">
      <c r="D4596" s="204"/>
    </row>
    <row r="4597" spans="4:4">
      <c r="D4597" s="204"/>
    </row>
    <row r="4598" spans="4:4">
      <c r="D4598" s="204"/>
    </row>
    <row r="4599" spans="4:4">
      <c r="D4599" s="204"/>
    </row>
    <row r="4600" spans="4:4">
      <c r="D4600" s="204"/>
    </row>
    <row r="4601" spans="4:4">
      <c r="D4601" s="204"/>
    </row>
    <row r="4602" spans="4:4">
      <c r="D4602" s="204"/>
    </row>
    <row r="4603" spans="4:4">
      <c r="D4603" s="204"/>
    </row>
    <row r="4604" spans="4:4">
      <c r="D4604" s="204"/>
    </row>
    <row r="4605" spans="4:4">
      <c r="D4605" s="204"/>
    </row>
    <row r="4606" spans="4:4">
      <c r="D4606" s="204"/>
    </row>
    <row r="4607" spans="4:4">
      <c r="D4607" s="204"/>
    </row>
    <row r="4608" spans="4:4">
      <c r="D4608" s="204"/>
    </row>
    <row r="4609" spans="4:4">
      <c r="D4609" s="204"/>
    </row>
    <row r="4610" spans="4:4">
      <c r="D4610" s="204"/>
    </row>
    <row r="4611" spans="4:4">
      <c r="D4611" s="204"/>
    </row>
    <row r="4612" spans="4:4">
      <c r="D4612" s="204"/>
    </row>
    <row r="4613" spans="4:4">
      <c r="D4613" s="204"/>
    </row>
    <row r="4614" spans="4:4">
      <c r="D4614" s="204"/>
    </row>
    <row r="4615" spans="4:4">
      <c r="D4615" s="204"/>
    </row>
    <row r="4616" spans="4:4">
      <c r="D4616" s="204"/>
    </row>
    <row r="4617" spans="4:4">
      <c r="D4617" s="204"/>
    </row>
    <row r="4618" spans="4:4">
      <c r="D4618" s="204"/>
    </row>
    <row r="4619" spans="4:4">
      <c r="D4619" s="204"/>
    </row>
    <row r="4620" spans="4:4">
      <c r="D4620" s="204"/>
    </row>
    <row r="4621" spans="4:4">
      <c r="D4621" s="204"/>
    </row>
    <row r="4622" spans="4:4">
      <c r="D4622" s="204"/>
    </row>
    <row r="4623" spans="4:4">
      <c r="D4623" s="204"/>
    </row>
    <row r="4624" spans="4:4">
      <c r="D4624" s="204"/>
    </row>
    <row r="4625" spans="4:4">
      <c r="D4625" s="204"/>
    </row>
    <row r="4626" spans="4:4">
      <c r="D4626" s="204"/>
    </row>
    <row r="4627" spans="4:4">
      <c r="D4627" s="204"/>
    </row>
    <row r="4628" spans="4:4">
      <c r="D4628" s="204"/>
    </row>
    <row r="4629" spans="4:4">
      <c r="D4629" s="204"/>
    </row>
    <row r="4630" spans="4:4">
      <c r="D4630" s="204"/>
    </row>
    <row r="4631" spans="4:4">
      <c r="D4631" s="204"/>
    </row>
    <row r="4632" spans="4:4">
      <c r="D4632" s="204"/>
    </row>
    <row r="4633" spans="4:4">
      <c r="D4633" s="204"/>
    </row>
    <row r="4634" spans="4:4">
      <c r="D4634" s="204"/>
    </row>
    <row r="4635" spans="4:4">
      <c r="D4635" s="204"/>
    </row>
    <row r="4636" spans="4:4">
      <c r="D4636" s="204"/>
    </row>
    <row r="4637" spans="4:4">
      <c r="D4637" s="204"/>
    </row>
    <row r="4638" spans="4:4">
      <c r="D4638" s="204"/>
    </row>
    <row r="4639" spans="4:4">
      <c r="D4639" s="204"/>
    </row>
    <row r="4640" spans="4:4">
      <c r="D4640" s="204"/>
    </row>
    <row r="4641" spans="4:4">
      <c r="D4641" s="204"/>
    </row>
    <row r="4642" spans="4:4">
      <c r="D4642" s="204"/>
    </row>
    <row r="4643" spans="4:4">
      <c r="D4643" s="204"/>
    </row>
    <row r="4644" spans="4:4">
      <c r="D4644" s="204"/>
    </row>
    <row r="4645" spans="4:4">
      <c r="D4645" s="204"/>
    </row>
    <row r="4646" spans="4:4">
      <c r="D4646" s="204"/>
    </row>
    <row r="4647" spans="4:4">
      <c r="D4647" s="204"/>
    </row>
    <row r="4648" spans="4:4">
      <c r="D4648" s="204"/>
    </row>
    <row r="4649" spans="4:4">
      <c r="D4649" s="204"/>
    </row>
    <row r="4650" spans="4:4">
      <c r="D4650" s="204"/>
    </row>
    <row r="4651" spans="4:4">
      <c r="D4651" s="204"/>
    </row>
    <row r="4652" spans="4:4">
      <c r="D4652" s="204"/>
    </row>
    <row r="4653" spans="4:4">
      <c r="D4653" s="204"/>
    </row>
    <row r="4654" spans="4:4">
      <c r="D4654" s="204"/>
    </row>
    <row r="4655" spans="4:4">
      <c r="D4655" s="204"/>
    </row>
    <row r="4656" spans="4:4">
      <c r="D4656" s="204"/>
    </row>
    <row r="4657" spans="4:4">
      <c r="D4657" s="204"/>
    </row>
    <row r="4658" spans="4:4">
      <c r="D4658" s="204"/>
    </row>
    <row r="4659" spans="4:4">
      <c r="D4659" s="204"/>
    </row>
    <row r="4660" spans="4:4">
      <c r="D4660" s="204"/>
    </row>
    <row r="4661" spans="4:4">
      <c r="D4661" s="204"/>
    </row>
    <row r="4662" spans="4:4">
      <c r="D4662" s="204"/>
    </row>
    <row r="4663" spans="4:4">
      <c r="D4663" s="204"/>
    </row>
    <row r="4664" spans="4:4">
      <c r="D4664" s="204"/>
    </row>
    <row r="4665" spans="4:4">
      <c r="D4665" s="204"/>
    </row>
    <row r="4666" spans="4:4">
      <c r="D4666" s="204"/>
    </row>
    <row r="4667" spans="4:4">
      <c r="D4667" s="204"/>
    </row>
    <row r="4668" spans="4:4">
      <c r="D4668" s="204"/>
    </row>
    <row r="4669" spans="4:4">
      <c r="D4669" s="204"/>
    </row>
    <row r="4670" spans="4:4">
      <c r="D4670" s="204"/>
    </row>
    <row r="4671" spans="4:4">
      <c r="D4671" s="204"/>
    </row>
    <row r="4672" spans="4:4">
      <c r="D4672" s="204"/>
    </row>
    <row r="4673" spans="4:4">
      <c r="D4673" s="204"/>
    </row>
    <row r="4674" spans="4:4">
      <c r="D4674" s="204"/>
    </row>
    <row r="4675" spans="4:4">
      <c r="D4675" s="204"/>
    </row>
    <row r="4676" spans="4:4">
      <c r="D4676" s="204"/>
    </row>
    <row r="4677" spans="4:4">
      <c r="D4677" s="204"/>
    </row>
    <row r="4678" spans="4:4">
      <c r="D4678" s="204"/>
    </row>
    <row r="4679" spans="4:4">
      <c r="D4679" s="204"/>
    </row>
    <row r="4680" spans="4:4">
      <c r="D4680" s="204"/>
    </row>
    <row r="4681" spans="4:4">
      <c r="D4681" s="204"/>
    </row>
    <row r="4682" spans="4:4">
      <c r="D4682" s="204"/>
    </row>
    <row r="4683" spans="4:4">
      <c r="D4683" s="204"/>
    </row>
    <row r="4684" spans="4:4">
      <c r="D4684" s="204"/>
    </row>
    <row r="4685" spans="4:4">
      <c r="D4685" s="204"/>
    </row>
    <row r="4686" spans="4:4">
      <c r="D4686" s="204"/>
    </row>
    <row r="4687" spans="4:4">
      <c r="D4687" s="204"/>
    </row>
    <row r="4688" spans="4:4">
      <c r="D4688" s="204"/>
    </row>
    <row r="4689" spans="4:4">
      <c r="D4689" s="204"/>
    </row>
    <row r="4690" spans="4:4">
      <c r="D4690" s="204"/>
    </row>
    <row r="4691" spans="4:4">
      <c r="D4691" s="204"/>
    </row>
    <row r="4692" spans="4:4">
      <c r="D4692" s="204"/>
    </row>
    <row r="4693" spans="4:4">
      <c r="D4693" s="204"/>
    </row>
    <row r="4694" spans="4:4">
      <c r="D4694" s="204"/>
    </row>
    <row r="4695" spans="4:4">
      <c r="D4695" s="204"/>
    </row>
    <row r="4696" spans="4:4">
      <c r="D4696" s="204"/>
    </row>
    <row r="4697" spans="4:4">
      <c r="D4697" s="204"/>
    </row>
    <row r="4698" spans="4:4">
      <c r="D4698" s="204"/>
    </row>
    <row r="4699" spans="4:4">
      <c r="D4699" s="204"/>
    </row>
    <row r="4700" spans="4:4">
      <c r="D4700" s="204"/>
    </row>
    <row r="4701" spans="4:4">
      <c r="D4701" s="204"/>
    </row>
    <row r="4702" spans="4:4">
      <c r="D4702" s="204"/>
    </row>
    <row r="4703" spans="4:4">
      <c r="D4703" s="204"/>
    </row>
    <row r="4704" spans="4:4">
      <c r="D4704" s="204"/>
    </row>
    <row r="4705" spans="4:4">
      <c r="D4705" s="204"/>
    </row>
    <row r="4706" spans="4:4">
      <c r="D4706" s="204"/>
    </row>
    <row r="4707" spans="4:4">
      <c r="D4707" s="204"/>
    </row>
    <row r="4708" spans="4:4">
      <c r="D4708" s="204"/>
    </row>
    <row r="4709" spans="4:4">
      <c r="D4709" s="204"/>
    </row>
    <row r="4710" spans="4:4">
      <c r="D4710" s="204"/>
    </row>
    <row r="4711" spans="4:4">
      <c r="D4711" s="204"/>
    </row>
    <row r="4712" spans="4:4">
      <c r="D4712" s="204"/>
    </row>
    <row r="4713" spans="4:4">
      <c r="D4713" s="204"/>
    </row>
    <row r="4714" spans="4:4">
      <c r="D4714" s="204"/>
    </row>
    <row r="4715" spans="4:4">
      <c r="D4715" s="204"/>
    </row>
    <row r="4716" spans="4:4">
      <c r="D4716" s="204"/>
    </row>
    <row r="4717" spans="4:4">
      <c r="D4717" s="204"/>
    </row>
    <row r="4718" spans="4:4">
      <c r="D4718" s="204"/>
    </row>
    <row r="4719" spans="4:4">
      <c r="D4719" s="204"/>
    </row>
    <row r="4720" spans="4:4">
      <c r="D4720" s="204"/>
    </row>
    <row r="4721" spans="4:4">
      <c r="D4721" s="204"/>
    </row>
    <row r="4722" spans="4:4">
      <c r="D4722" s="204"/>
    </row>
    <row r="4723" spans="4:4">
      <c r="D4723" s="204"/>
    </row>
    <row r="4724" spans="4:4">
      <c r="D4724" s="204"/>
    </row>
    <row r="4725" spans="4:4">
      <c r="D4725" s="204"/>
    </row>
    <row r="4726" spans="4:4">
      <c r="D4726" s="204"/>
    </row>
    <row r="4727" spans="4:4">
      <c r="D4727" s="204"/>
    </row>
    <row r="4728" spans="4:4">
      <c r="D4728" s="204"/>
    </row>
    <row r="4729" spans="4:4">
      <c r="D4729" s="204"/>
    </row>
    <row r="4730" spans="4:4">
      <c r="D4730" s="204"/>
    </row>
    <row r="4731" spans="4:4">
      <c r="D4731" s="204"/>
    </row>
    <row r="4732" spans="4:4">
      <c r="D4732" s="204"/>
    </row>
    <row r="4733" spans="4:4">
      <c r="D4733" s="204"/>
    </row>
    <row r="4734" spans="4:4">
      <c r="D4734" s="204"/>
    </row>
    <row r="4735" spans="4:4">
      <c r="D4735" s="204"/>
    </row>
    <row r="4736" spans="4:4">
      <c r="D4736" s="204"/>
    </row>
    <row r="4737" spans="4:4">
      <c r="D4737" s="204"/>
    </row>
    <row r="4738" spans="4:4">
      <c r="D4738" s="204"/>
    </row>
    <row r="4739" spans="4:4">
      <c r="D4739" s="204"/>
    </row>
    <row r="4740" spans="4:4">
      <c r="D4740" s="204"/>
    </row>
    <row r="4741" spans="4:4">
      <c r="D4741" s="204"/>
    </row>
    <row r="4742" spans="4:4">
      <c r="D4742" s="204"/>
    </row>
    <row r="4743" spans="4:4">
      <c r="D4743" s="204"/>
    </row>
    <row r="4744" spans="4:4">
      <c r="D4744" s="204"/>
    </row>
    <row r="4745" spans="4:4">
      <c r="D4745" s="204"/>
    </row>
    <row r="4746" spans="4:4">
      <c r="D4746" s="204"/>
    </row>
    <row r="4747" spans="4:4">
      <c r="D4747" s="204"/>
    </row>
    <row r="4748" spans="4:4">
      <c r="D4748" s="204"/>
    </row>
    <row r="4749" spans="4:4">
      <c r="D4749" s="204"/>
    </row>
    <row r="4750" spans="4:4">
      <c r="D4750" s="204"/>
    </row>
    <row r="4751" spans="4:4">
      <c r="D4751" s="204"/>
    </row>
    <row r="4752" spans="4:4">
      <c r="D4752" s="204"/>
    </row>
    <row r="4753" spans="4:4">
      <c r="D4753" s="204"/>
    </row>
    <row r="4754" spans="4:4">
      <c r="D4754" s="204"/>
    </row>
    <row r="4755" spans="4:4">
      <c r="D4755" s="204"/>
    </row>
    <row r="4756" spans="4:4">
      <c r="D4756" s="204"/>
    </row>
    <row r="4757" spans="4:4">
      <c r="D4757" s="204"/>
    </row>
    <row r="4758" spans="4:4">
      <c r="D4758" s="204"/>
    </row>
    <row r="4759" spans="4:4">
      <c r="D4759" s="204"/>
    </row>
    <row r="4760" spans="4:4">
      <c r="D4760" s="204"/>
    </row>
    <row r="4761" spans="4:4">
      <c r="D4761" s="204"/>
    </row>
    <row r="4762" spans="4:4">
      <c r="D4762" s="204"/>
    </row>
    <row r="4763" spans="4:4">
      <c r="D4763" s="204"/>
    </row>
    <row r="4764" spans="4:4">
      <c r="D4764" s="204"/>
    </row>
    <row r="4765" spans="4:4">
      <c r="D4765" s="204"/>
    </row>
    <row r="4766" spans="4:4">
      <c r="D4766" s="204"/>
    </row>
    <row r="4767" spans="4:4">
      <c r="D4767" s="204"/>
    </row>
    <row r="4768" spans="4:4">
      <c r="D4768" s="204"/>
    </row>
    <row r="4769" spans="4:4">
      <c r="D4769" s="204"/>
    </row>
    <row r="4770" spans="4:4">
      <c r="D4770" s="204"/>
    </row>
    <row r="4771" spans="4:4">
      <c r="D4771" s="204"/>
    </row>
    <row r="4772" spans="4:4">
      <c r="D4772" s="204"/>
    </row>
    <row r="4773" spans="4:4">
      <c r="D4773" s="204"/>
    </row>
    <row r="4774" spans="4:4">
      <c r="D4774" s="204"/>
    </row>
    <row r="4775" spans="4:4">
      <c r="D4775" s="204"/>
    </row>
    <row r="4776" spans="4:4">
      <c r="D4776" s="204"/>
    </row>
    <row r="4777" spans="4:4">
      <c r="D4777" s="204"/>
    </row>
    <row r="4778" spans="4:4">
      <c r="D4778" s="204"/>
    </row>
    <row r="4779" spans="4:4">
      <c r="D4779" s="204"/>
    </row>
    <row r="4780" spans="4:4">
      <c r="D4780" s="204"/>
    </row>
    <row r="4781" spans="4:4">
      <c r="D4781" s="204"/>
    </row>
    <row r="4782" spans="4:4">
      <c r="D4782" s="204"/>
    </row>
    <row r="4783" spans="4:4">
      <c r="D4783" s="204"/>
    </row>
    <row r="4784" spans="4:4">
      <c r="D4784" s="204"/>
    </row>
    <row r="4785" spans="4:4">
      <c r="D4785" s="204"/>
    </row>
    <row r="4786" spans="4:4">
      <c r="D4786" s="204"/>
    </row>
    <row r="4787" spans="4:4">
      <c r="D4787" s="204"/>
    </row>
    <row r="4788" spans="4:4">
      <c r="D4788" s="204"/>
    </row>
    <row r="4789" spans="4:4">
      <c r="D4789" s="204"/>
    </row>
    <row r="4790" spans="4:4">
      <c r="D4790" s="204"/>
    </row>
    <row r="4791" spans="4:4">
      <c r="D4791" s="204"/>
    </row>
    <row r="4792" spans="4:4">
      <c r="D4792" s="204"/>
    </row>
    <row r="4793" spans="4:4">
      <c r="D4793" s="204"/>
    </row>
    <row r="4794" spans="4:4">
      <c r="D4794" s="204"/>
    </row>
    <row r="4795" spans="4:4">
      <c r="D4795" s="204"/>
    </row>
    <row r="4796" spans="4:4">
      <c r="D4796" s="204"/>
    </row>
    <row r="4797" spans="4:4">
      <c r="D4797" s="204"/>
    </row>
    <row r="4798" spans="4:4">
      <c r="D4798" s="204"/>
    </row>
    <row r="4799" spans="4:4">
      <c r="D4799" s="204"/>
    </row>
    <row r="4800" spans="4:4">
      <c r="D4800" s="204"/>
    </row>
    <row r="4801" spans="4:4">
      <c r="D4801" s="204"/>
    </row>
    <row r="4802" spans="4:4">
      <c r="D4802" s="204"/>
    </row>
    <row r="4803" spans="4:4">
      <c r="D4803" s="204"/>
    </row>
    <row r="4804" spans="4:4">
      <c r="D4804" s="204"/>
    </row>
    <row r="4805" spans="4:4">
      <c r="D4805" s="204"/>
    </row>
    <row r="4806" spans="4:4">
      <c r="D4806" s="204"/>
    </row>
    <row r="4807" spans="4:4">
      <c r="D4807" s="204"/>
    </row>
    <row r="4808" spans="4:4">
      <c r="D4808" s="204"/>
    </row>
    <row r="4809" spans="4:4">
      <c r="D4809" s="204"/>
    </row>
    <row r="4810" spans="4:4">
      <c r="D4810" s="204"/>
    </row>
    <row r="4811" spans="4:4">
      <c r="D4811" s="204"/>
    </row>
    <row r="4812" spans="4:4">
      <c r="D4812" s="204"/>
    </row>
    <row r="4813" spans="4:4">
      <c r="D4813" s="204"/>
    </row>
    <row r="4814" spans="4:4">
      <c r="D4814" s="204"/>
    </row>
    <row r="4815" spans="4:4">
      <c r="D4815" s="204"/>
    </row>
    <row r="4816" spans="4:4">
      <c r="D4816" s="204"/>
    </row>
    <row r="4817" spans="4:4">
      <c r="D4817" s="204"/>
    </row>
    <row r="4818" spans="4:4">
      <c r="D4818" s="204"/>
    </row>
    <row r="4819" spans="4:4">
      <c r="D4819" s="204"/>
    </row>
    <row r="4820" spans="4:4">
      <c r="D4820" s="204"/>
    </row>
    <row r="4821" spans="4:4">
      <c r="D4821" s="204"/>
    </row>
    <row r="4822" spans="4:4">
      <c r="D4822" s="204"/>
    </row>
    <row r="4823" spans="4:4">
      <c r="D4823" s="204"/>
    </row>
    <row r="4824" spans="4:4">
      <c r="D4824" s="204"/>
    </row>
    <row r="4825" spans="4:4">
      <c r="D4825" s="204"/>
    </row>
    <row r="4826" spans="4:4">
      <c r="D4826" s="204"/>
    </row>
    <row r="4827" spans="4:4">
      <c r="D4827" s="204"/>
    </row>
    <row r="4828" spans="4:4">
      <c r="D4828" s="204"/>
    </row>
    <row r="4829" spans="4:4">
      <c r="D4829" s="204"/>
    </row>
    <row r="4830" spans="4:4">
      <c r="D4830" s="204"/>
    </row>
    <row r="4831" spans="4:4">
      <c r="D4831" s="204"/>
    </row>
    <row r="4832" spans="4:4">
      <c r="D4832" s="204"/>
    </row>
    <row r="4833" spans="4:4">
      <c r="D4833" s="204"/>
    </row>
    <row r="4834" spans="4:4">
      <c r="D4834" s="204"/>
    </row>
    <row r="4835" spans="4:4">
      <c r="D4835" s="204"/>
    </row>
    <row r="4836" spans="4:4">
      <c r="D4836" s="204"/>
    </row>
    <row r="4837" spans="4:4">
      <c r="D4837" s="204"/>
    </row>
    <row r="4838" spans="4:4">
      <c r="D4838" s="204"/>
    </row>
    <row r="4839" spans="4:4">
      <c r="D4839" s="204"/>
    </row>
    <row r="4840" spans="4:4">
      <c r="D4840" s="204"/>
    </row>
    <row r="4841" spans="4:4">
      <c r="D4841" s="204"/>
    </row>
    <row r="4842" spans="4:4">
      <c r="D4842" s="204"/>
    </row>
    <row r="4843" spans="4:4">
      <c r="D4843" s="204"/>
    </row>
    <row r="4844" spans="4:4">
      <c r="D4844" s="204"/>
    </row>
    <row r="4845" spans="4:4">
      <c r="D4845" s="204"/>
    </row>
    <row r="4846" spans="4:4">
      <c r="D4846" s="204"/>
    </row>
    <row r="4847" spans="4:4">
      <c r="D4847" s="204"/>
    </row>
    <row r="4848" spans="4:4">
      <c r="D4848" s="204"/>
    </row>
    <row r="4849" spans="4:4">
      <c r="D4849" s="204"/>
    </row>
    <row r="4850" spans="4:4">
      <c r="D4850" s="204"/>
    </row>
    <row r="4851" spans="4:4">
      <c r="D4851" s="204"/>
    </row>
    <row r="4852" spans="4:4">
      <c r="D4852" s="204"/>
    </row>
    <row r="4853" spans="4:4">
      <c r="D4853" s="204"/>
    </row>
    <row r="4854" spans="4:4">
      <c r="D4854" s="204"/>
    </row>
    <row r="4855" spans="4:4">
      <c r="D4855" s="204"/>
    </row>
    <row r="4856" spans="4:4">
      <c r="D4856" s="204"/>
    </row>
    <row r="4857" spans="4:4">
      <c r="D4857" s="204"/>
    </row>
    <row r="4858" spans="4:4">
      <c r="D4858" s="204"/>
    </row>
    <row r="4859" spans="4:4">
      <c r="D4859" s="204"/>
    </row>
    <row r="4860" spans="4:4">
      <c r="D4860" s="204"/>
    </row>
    <row r="4861" spans="4:4">
      <c r="D4861" s="204"/>
    </row>
    <row r="4862" spans="4:4">
      <c r="D4862" s="204"/>
    </row>
    <row r="4863" spans="4:4">
      <c r="D4863" s="204"/>
    </row>
    <row r="4864" spans="4:4">
      <c r="D4864" s="204"/>
    </row>
    <row r="4865" spans="4:4">
      <c r="D4865" s="204"/>
    </row>
    <row r="4866" spans="4:4">
      <c r="D4866" s="204"/>
    </row>
    <row r="4867" spans="4:4">
      <c r="D4867" s="204"/>
    </row>
    <row r="4868" spans="4:4">
      <c r="D4868" s="204"/>
    </row>
    <row r="4869" spans="4:4">
      <c r="D4869" s="204"/>
    </row>
    <row r="4870" spans="4:4">
      <c r="D4870" s="204"/>
    </row>
    <row r="4871" spans="4:4">
      <c r="D4871" s="204"/>
    </row>
    <row r="4872" spans="4:4">
      <c r="D4872" s="204"/>
    </row>
    <row r="4873" spans="4:4">
      <c r="D4873" s="204"/>
    </row>
    <row r="4874" spans="4:4">
      <c r="D4874" s="204"/>
    </row>
    <row r="4875" spans="4:4">
      <c r="D4875" s="204"/>
    </row>
    <row r="4876" spans="4:4">
      <c r="D4876" s="204"/>
    </row>
    <row r="4877" spans="4:4">
      <c r="D4877" s="204"/>
    </row>
    <row r="4878" spans="4:4">
      <c r="D4878" s="204"/>
    </row>
    <row r="4879" spans="4:4">
      <c r="D4879" s="204"/>
    </row>
    <row r="4880" spans="4:4">
      <c r="D4880" s="204"/>
    </row>
    <row r="4881" spans="4:4">
      <c r="D4881" s="204"/>
    </row>
    <row r="4882" spans="4:4">
      <c r="D4882" s="204"/>
    </row>
    <row r="4883" spans="4:4">
      <c r="D4883" s="204"/>
    </row>
    <row r="4884" spans="4:4">
      <c r="D4884" s="204"/>
    </row>
    <row r="4885" spans="4:4">
      <c r="D4885" s="204"/>
    </row>
    <row r="4886" spans="4:4">
      <c r="D4886" s="204"/>
    </row>
    <row r="4887" spans="4:4">
      <c r="D4887" s="204"/>
    </row>
    <row r="4888" spans="4:4">
      <c r="D4888" s="204"/>
    </row>
    <row r="4889" spans="4:4">
      <c r="D4889" s="204"/>
    </row>
    <row r="4890" spans="4:4">
      <c r="D4890" s="204"/>
    </row>
    <row r="4891" spans="4:4">
      <c r="D4891" s="204"/>
    </row>
    <row r="4892" spans="4:4">
      <c r="D4892" s="204"/>
    </row>
    <row r="4893" spans="4:4">
      <c r="D4893" s="204"/>
    </row>
    <row r="4894" spans="4:4">
      <c r="D4894" s="204"/>
    </row>
    <row r="4895" spans="4:4">
      <c r="D4895" s="204"/>
    </row>
    <row r="4896" spans="4:4">
      <c r="D4896" s="204"/>
    </row>
    <row r="4897" spans="4:4">
      <c r="D4897" s="204"/>
    </row>
    <row r="4898" spans="4:4">
      <c r="D4898" s="204"/>
    </row>
    <row r="4899" spans="4:4">
      <c r="D4899" s="204"/>
    </row>
    <row r="4900" spans="4:4">
      <c r="D4900" s="204"/>
    </row>
    <row r="4901" spans="4:4">
      <c r="D4901" s="204"/>
    </row>
    <row r="4902" spans="4:4">
      <c r="D4902" s="204"/>
    </row>
    <row r="4903" spans="4:4">
      <c r="D4903" s="204"/>
    </row>
    <row r="4904" spans="4:4">
      <c r="D4904" s="204"/>
    </row>
    <row r="4905" spans="4:4">
      <c r="D4905" s="204"/>
    </row>
    <row r="4906" spans="4:4">
      <c r="D4906" s="204"/>
    </row>
    <row r="4907" spans="4:4">
      <c r="D4907" s="204"/>
    </row>
    <row r="4908" spans="4:4">
      <c r="D4908" s="204"/>
    </row>
    <row r="4909" spans="4:4">
      <c r="D4909" s="204"/>
    </row>
    <row r="4910" spans="4:4">
      <c r="D4910" s="204"/>
    </row>
    <row r="4911" spans="4:4">
      <c r="D4911" s="204"/>
    </row>
    <row r="4912" spans="4:4">
      <c r="D4912" s="204"/>
    </row>
    <row r="4913" spans="4:4">
      <c r="D4913" s="204"/>
    </row>
    <row r="4914" spans="4:4">
      <c r="D4914" s="204"/>
    </row>
    <row r="4915" spans="4:4">
      <c r="D4915" s="204"/>
    </row>
    <row r="4916" spans="4:4">
      <c r="D4916" s="204"/>
    </row>
    <row r="4917" spans="4:4">
      <c r="D4917" s="204"/>
    </row>
    <row r="4918" spans="4:4">
      <c r="D4918" s="204"/>
    </row>
    <row r="4919" spans="4:4">
      <c r="D4919" s="204"/>
    </row>
    <row r="4920" spans="4:4">
      <c r="D4920" s="204"/>
    </row>
    <row r="4921" spans="4:4">
      <c r="D4921" s="204"/>
    </row>
    <row r="4922" spans="4:4">
      <c r="D4922" s="204"/>
    </row>
    <row r="4923" spans="4:4">
      <c r="D4923" s="204"/>
    </row>
    <row r="4924" spans="4:4">
      <c r="D4924" s="204"/>
    </row>
    <row r="4925" spans="4:4">
      <c r="D4925" s="204"/>
    </row>
    <row r="4926" spans="4:4">
      <c r="D4926" s="204"/>
    </row>
    <row r="4927" spans="4:4">
      <c r="D4927" s="204"/>
    </row>
    <row r="4928" spans="4:4">
      <c r="D4928" s="204"/>
    </row>
    <row r="4929" spans="4:4">
      <c r="D4929" s="204"/>
    </row>
    <row r="4930" spans="4:4">
      <c r="D4930" s="204"/>
    </row>
    <row r="4931" spans="4:4">
      <c r="D4931" s="204"/>
    </row>
    <row r="4932" spans="4:4">
      <c r="D4932" s="204"/>
    </row>
    <row r="4933" spans="4:4">
      <c r="D4933" s="204"/>
    </row>
    <row r="4934" spans="4:4">
      <c r="D4934" s="204"/>
    </row>
    <row r="4935" spans="4:4">
      <c r="D4935" s="204"/>
    </row>
    <row r="4936" spans="4:4">
      <c r="D4936" s="204"/>
    </row>
    <row r="4937" spans="4:4">
      <c r="D4937" s="204"/>
    </row>
    <row r="4938" spans="4:4">
      <c r="D4938" s="204"/>
    </row>
    <row r="4939" spans="4:4">
      <c r="D4939" s="204"/>
    </row>
    <row r="4940" spans="4:4">
      <c r="D4940" s="204"/>
    </row>
    <row r="4941" spans="4:4">
      <c r="D4941" s="204"/>
    </row>
    <row r="4942" spans="4:4">
      <c r="D4942" s="204"/>
    </row>
    <row r="4943" spans="4:4">
      <c r="D4943" s="204"/>
    </row>
    <row r="4944" spans="4:4">
      <c r="D4944" s="204"/>
    </row>
    <row r="4945" spans="4:4">
      <c r="D4945" s="204"/>
    </row>
    <row r="4946" spans="4:4">
      <c r="D4946" s="204"/>
    </row>
    <row r="4947" spans="4:4">
      <c r="D4947" s="204"/>
    </row>
    <row r="4948" spans="4:4">
      <c r="D4948" s="204"/>
    </row>
    <row r="4949" spans="4:4">
      <c r="D4949" s="204"/>
    </row>
    <row r="4950" spans="4:4">
      <c r="D4950" s="204"/>
    </row>
    <row r="4951" spans="4:4">
      <c r="D4951" s="204"/>
    </row>
    <row r="4952" spans="4:4">
      <c r="D4952" s="204"/>
    </row>
    <row r="4953" spans="4:4">
      <c r="D4953" s="204"/>
    </row>
    <row r="4954" spans="4:4">
      <c r="D4954" s="204"/>
    </row>
    <row r="4955" spans="4:4">
      <c r="D4955" s="204"/>
    </row>
    <row r="4956" spans="4:4">
      <c r="D4956" s="204"/>
    </row>
    <row r="4957" spans="4:4">
      <c r="D4957" s="204"/>
    </row>
    <row r="4958" spans="4:4">
      <c r="D4958" s="204"/>
    </row>
    <row r="4959" spans="4:4">
      <c r="D4959" s="204"/>
    </row>
    <row r="4960" spans="4:4">
      <c r="D4960" s="204"/>
    </row>
    <row r="4961" spans="4:4">
      <c r="D4961" s="204"/>
    </row>
    <row r="4962" spans="4:4">
      <c r="D4962" s="204"/>
    </row>
    <row r="4963" spans="4:4">
      <c r="D4963" s="204"/>
    </row>
    <row r="4964" spans="4:4">
      <c r="D4964" s="204"/>
    </row>
    <row r="4965" spans="4:4">
      <c r="D4965" s="204"/>
    </row>
    <row r="4966" spans="4:4">
      <c r="D4966" s="204"/>
    </row>
    <row r="4967" spans="4:4">
      <c r="D4967" s="204"/>
    </row>
    <row r="4968" spans="4:4">
      <c r="D4968" s="204"/>
    </row>
  </sheetData>
  <sheetProtection password="CCE1" sheet="1" objects="1" scenarios="1"/>
  <protectedRanges>
    <protectedRange sqref="F10:F11 F13 F16 F19 F23 F28 F32 F36 F40 F43 F45:F59" name="Oblast1"/>
  </protectedRanges>
  <mergeCells count="29">
    <mergeCell ref="C20:G20"/>
    <mergeCell ref="A1:G1"/>
    <mergeCell ref="C2:G2"/>
    <mergeCell ref="C3:G3"/>
    <mergeCell ref="C4:G4"/>
    <mergeCell ref="C7:G7"/>
    <mergeCell ref="B9:G9"/>
    <mergeCell ref="B12:G12"/>
    <mergeCell ref="C14:G14"/>
    <mergeCell ref="B15:G15"/>
    <mergeCell ref="C17:G17"/>
    <mergeCell ref="B18:G18"/>
    <mergeCell ref="C37:G37"/>
    <mergeCell ref="B21:G21"/>
    <mergeCell ref="B22:G22"/>
    <mergeCell ref="C24:G24"/>
    <mergeCell ref="B26:G26"/>
    <mergeCell ref="B27:G27"/>
    <mergeCell ref="C29:G29"/>
    <mergeCell ref="B30:G30"/>
    <mergeCell ref="B31:G31"/>
    <mergeCell ref="C33:G33"/>
    <mergeCell ref="B34:G34"/>
    <mergeCell ref="B35:G35"/>
    <mergeCell ref="B38:G38"/>
    <mergeCell ref="B39:G39"/>
    <mergeCell ref="B41:G41"/>
    <mergeCell ref="B42:G42"/>
    <mergeCell ref="C44:G44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U1321"/>
  <sheetViews>
    <sheetView showZeros="0" view="pageBreakPreview" zoomScale="90" zoomScaleNormal="85" zoomScaleSheetLayoutView="90" workbookViewId="0">
      <selection activeCell="G19" sqref="G19"/>
    </sheetView>
  </sheetViews>
  <sheetFormatPr defaultRowHeight="12.75" outlineLevelRow="1"/>
  <cols>
    <col min="1" max="1" width="4.28515625" customWidth="1"/>
    <col min="2" max="2" width="14.42578125" style="7" customWidth="1"/>
    <col min="3" max="3" width="55.7109375" style="7" customWidth="1"/>
    <col min="4" max="4" width="4.5703125" style="173" customWidth="1"/>
    <col min="5" max="5" width="10.5703125" style="136" customWidth="1"/>
    <col min="6" max="6" width="9.85546875" customWidth="1"/>
    <col min="7" max="7" width="13.85546875" customWidth="1"/>
    <col min="8" max="8" width="9.140625" style="173" customWidth="1"/>
    <col min="16" max="26" width="0" hidden="1" customWidth="1"/>
  </cols>
  <sheetData>
    <row r="1" spans="1:47" ht="15.75" customHeight="1">
      <c r="A1" s="339" t="s">
        <v>1690</v>
      </c>
      <c r="B1" s="339"/>
      <c r="C1" s="339"/>
      <c r="D1" s="339"/>
      <c r="E1" s="339"/>
      <c r="F1" s="339"/>
      <c r="G1" s="339"/>
      <c r="R1" t="s">
        <v>107</v>
      </c>
    </row>
    <row r="2" spans="1:47" ht="24.95" customHeight="1">
      <c r="A2" s="139" t="s">
        <v>106</v>
      </c>
      <c r="B2" s="195"/>
      <c r="C2" s="354" t="s">
        <v>951</v>
      </c>
      <c r="D2" s="355"/>
      <c r="E2" s="355"/>
      <c r="F2" s="355"/>
      <c r="G2" s="356"/>
      <c r="R2" t="s">
        <v>108</v>
      </c>
    </row>
    <row r="3" spans="1:47" ht="24.95" customHeight="1">
      <c r="A3" s="140" t="s">
        <v>7</v>
      </c>
      <c r="B3" s="196"/>
      <c r="C3" s="357" t="s">
        <v>952</v>
      </c>
      <c r="D3" s="358"/>
      <c r="E3" s="358"/>
      <c r="F3" s="358"/>
      <c r="G3" s="359"/>
      <c r="R3" t="s">
        <v>109</v>
      </c>
    </row>
    <row r="4" spans="1:47" ht="24.95" customHeight="1">
      <c r="A4" s="140" t="s">
        <v>8</v>
      </c>
      <c r="B4" s="196"/>
      <c r="C4" s="357" t="s">
        <v>1691</v>
      </c>
      <c r="D4" s="358"/>
      <c r="E4" s="358"/>
      <c r="F4" s="358"/>
      <c r="G4" s="359"/>
      <c r="R4" t="s">
        <v>110</v>
      </c>
    </row>
    <row r="5" spans="1:47">
      <c r="A5" s="141" t="s">
        <v>111</v>
      </c>
      <c r="B5" s="197"/>
      <c r="C5" s="197"/>
      <c r="D5" s="186"/>
      <c r="E5" s="179"/>
      <c r="F5" s="142"/>
      <c r="G5" s="143"/>
      <c r="R5" t="s">
        <v>112</v>
      </c>
    </row>
    <row r="7" spans="1:47" ht="25.5">
      <c r="A7" s="148" t="s">
        <v>113</v>
      </c>
      <c r="B7" s="198" t="s">
        <v>114</v>
      </c>
      <c r="C7" s="198" t="s">
        <v>115</v>
      </c>
      <c r="D7" s="187" t="s">
        <v>116</v>
      </c>
      <c r="E7" s="180" t="s">
        <v>117</v>
      </c>
      <c r="F7" s="144" t="s">
        <v>118</v>
      </c>
      <c r="G7" s="153" t="s">
        <v>28</v>
      </c>
      <c r="H7" s="174" t="s">
        <v>119</v>
      </c>
    </row>
    <row r="8" spans="1:47">
      <c r="A8" s="154" t="s">
        <v>120</v>
      </c>
      <c r="B8" s="155" t="s">
        <v>46</v>
      </c>
      <c r="C8" s="156" t="s">
        <v>47</v>
      </c>
      <c r="D8" s="188"/>
      <c r="E8" s="157"/>
      <c r="F8" s="157"/>
      <c r="G8" s="157">
        <f>SUMIF(R9:R12,"&lt;&gt;NOR",G9:G12)</f>
        <v>0</v>
      </c>
      <c r="H8" s="175"/>
      <c r="R8" t="s">
        <v>121</v>
      </c>
    </row>
    <row r="9" spans="1:47" outlineLevel="1">
      <c r="A9" s="146">
        <v>1</v>
      </c>
      <c r="B9" s="149" t="s">
        <v>122</v>
      </c>
      <c r="C9" s="165" t="s">
        <v>123</v>
      </c>
      <c r="D9" s="189" t="s">
        <v>124</v>
      </c>
      <c r="E9" s="151">
        <v>1</v>
      </c>
      <c r="F9" s="200"/>
      <c r="G9" s="151">
        <f>ROUND(E9*F9,2)</f>
        <v>0</v>
      </c>
      <c r="H9" s="176" t="s">
        <v>953</v>
      </c>
      <c r="I9" s="145"/>
      <c r="J9" s="145"/>
      <c r="K9" s="145"/>
      <c r="L9" s="145"/>
      <c r="M9" s="145"/>
      <c r="N9" s="145"/>
      <c r="O9" s="145"/>
      <c r="P9" s="145"/>
      <c r="Q9" s="145"/>
      <c r="R9" s="145" t="s">
        <v>125</v>
      </c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</row>
    <row r="10" spans="1:47" outlineLevel="1">
      <c r="A10" s="146"/>
      <c r="B10" s="149"/>
      <c r="C10" s="166" t="s">
        <v>126</v>
      </c>
      <c r="D10" s="190"/>
      <c r="E10" s="181">
        <v>1</v>
      </c>
      <c r="F10" s="200"/>
      <c r="G10" s="151"/>
      <c r="H10" s="176"/>
      <c r="I10" s="145"/>
      <c r="J10" s="145"/>
      <c r="K10" s="145"/>
      <c r="L10" s="145"/>
      <c r="M10" s="145"/>
      <c r="N10" s="145"/>
      <c r="O10" s="145"/>
      <c r="P10" s="145"/>
      <c r="Q10" s="145"/>
      <c r="R10" s="145" t="s">
        <v>127</v>
      </c>
      <c r="S10" s="145">
        <v>0</v>
      </c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</row>
    <row r="11" spans="1:47" outlineLevel="1">
      <c r="A11" s="146">
        <v>2</v>
      </c>
      <c r="B11" s="149" t="s">
        <v>128</v>
      </c>
      <c r="C11" s="165" t="s">
        <v>129</v>
      </c>
      <c r="D11" s="189" t="s">
        <v>124</v>
      </c>
      <c r="E11" s="151">
        <v>2</v>
      </c>
      <c r="F11" s="200"/>
      <c r="G11" s="151">
        <f>ROUND(E11*F11,2)</f>
        <v>0</v>
      </c>
      <c r="H11" s="176" t="s">
        <v>953</v>
      </c>
      <c r="I11" s="145"/>
      <c r="J11" s="145"/>
      <c r="K11" s="145"/>
      <c r="L11" s="145"/>
      <c r="M11" s="145"/>
      <c r="N11" s="145"/>
      <c r="O11" s="145"/>
      <c r="P11" s="145"/>
      <c r="Q11" s="145"/>
      <c r="R11" s="145" t="s">
        <v>125</v>
      </c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</row>
    <row r="12" spans="1:47" outlineLevel="1">
      <c r="A12" s="146"/>
      <c r="B12" s="149"/>
      <c r="C12" s="166" t="s">
        <v>130</v>
      </c>
      <c r="D12" s="190"/>
      <c r="E12" s="181">
        <v>2</v>
      </c>
      <c r="F12" s="200"/>
      <c r="G12" s="151"/>
      <c r="H12" s="176"/>
      <c r="I12" s="145"/>
      <c r="J12" s="145"/>
      <c r="K12" s="145"/>
      <c r="L12" s="145"/>
      <c r="M12" s="145"/>
      <c r="N12" s="145"/>
      <c r="O12" s="145"/>
      <c r="P12" s="145"/>
      <c r="Q12" s="145"/>
      <c r="R12" s="145" t="s">
        <v>127</v>
      </c>
      <c r="S12" s="145">
        <v>0</v>
      </c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</row>
    <row r="13" spans="1:47">
      <c r="A13" s="147" t="s">
        <v>120</v>
      </c>
      <c r="B13" s="150" t="s">
        <v>48</v>
      </c>
      <c r="C13" s="167" t="s">
        <v>49</v>
      </c>
      <c r="D13" s="191"/>
      <c r="E13" s="152"/>
      <c r="F13" s="201"/>
      <c r="G13" s="152">
        <f>SUMIF(R14:R31,"&lt;&gt;NOR",G14:G31)</f>
        <v>0</v>
      </c>
      <c r="H13" s="177"/>
      <c r="R13" t="s">
        <v>121</v>
      </c>
    </row>
    <row r="14" spans="1:47" outlineLevel="1">
      <c r="A14" s="146">
        <v>3</v>
      </c>
      <c r="B14" s="149" t="s">
        <v>131</v>
      </c>
      <c r="C14" s="165" t="s">
        <v>132</v>
      </c>
      <c r="D14" s="189" t="s">
        <v>133</v>
      </c>
      <c r="E14" s="200">
        <v>119</v>
      </c>
      <c r="F14" s="200"/>
      <c r="G14" s="200">
        <f>ROUND(E14*F14,2)</f>
        <v>0</v>
      </c>
      <c r="H14" s="176" t="s">
        <v>954</v>
      </c>
      <c r="I14" s="145"/>
      <c r="J14" s="145"/>
      <c r="K14" s="145"/>
      <c r="L14" s="145"/>
      <c r="M14" s="145"/>
      <c r="N14" s="145"/>
      <c r="O14" s="145"/>
      <c r="P14" s="145"/>
      <c r="Q14" s="145"/>
      <c r="R14" s="145" t="s">
        <v>125</v>
      </c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</row>
    <row r="15" spans="1:47" outlineLevel="1">
      <c r="A15" s="146"/>
      <c r="B15" s="149"/>
      <c r="C15" s="266" t="s">
        <v>1600</v>
      </c>
      <c r="D15" s="190"/>
      <c r="E15" s="181">
        <v>119</v>
      </c>
      <c r="F15" s="200"/>
      <c r="G15" s="200"/>
      <c r="H15" s="176"/>
      <c r="I15" s="145"/>
      <c r="J15" s="145"/>
      <c r="K15" s="145"/>
      <c r="L15" s="145"/>
      <c r="M15" s="145"/>
      <c r="N15" s="145"/>
      <c r="O15" s="145"/>
      <c r="P15" s="145"/>
      <c r="Q15" s="145"/>
      <c r="R15" s="145" t="s">
        <v>127</v>
      </c>
      <c r="S15" s="145">
        <v>0</v>
      </c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</row>
    <row r="16" spans="1:47" outlineLevel="1">
      <c r="A16" s="146">
        <v>4</v>
      </c>
      <c r="B16" s="149" t="s">
        <v>134</v>
      </c>
      <c r="C16" s="165" t="s">
        <v>135</v>
      </c>
      <c r="D16" s="189" t="s">
        <v>133</v>
      </c>
      <c r="E16" s="200">
        <v>119</v>
      </c>
      <c r="F16" s="200"/>
      <c r="G16" s="200">
        <f>ROUND(E16*F16,2)</f>
        <v>0</v>
      </c>
      <c r="H16" s="176" t="s">
        <v>954</v>
      </c>
      <c r="I16" s="145"/>
      <c r="J16" s="145"/>
      <c r="K16" s="145"/>
      <c r="L16" s="145"/>
      <c r="M16" s="145"/>
      <c r="N16" s="145"/>
      <c r="O16" s="145"/>
      <c r="P16" s="145"/>
      <c r="Q16" s="145"/>
      <c r="R16" s="145" t="s">
        <v>125</v>
      </c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</row>
    <row r="17" spans="1:47" outlineLevel="1">
      <c r="A17" s="146"/>
      <c r="B17" s="149"/>
      <c r="C17" s="266" t="s">
        <v>1600</v>
      </c>
      <c r="D17" s="190"/>
      <c r="E17" s="181">
        <v>119</v>
      </c>
      <c r="F17" s="200"/>
      <c r="G17" s="200"/>
      <c r="H17" s="176">
        <v>0</v>
      </c>
      <c r="I17" s="199"/>
      <c r="J17" s="145"/>
      <c r="K17" s="145"/>
      <c r="L17" s="145"/>
      <c r="M17" s="145"/>
      <c r="N17" s="145"/>
      <c r="O17" s="145"/>
      <c r="P17" s="145"/>
      <c r="Q17" s="145"/>
      <c r="R17" s="145" t="s">
        <v>127</v>
      </c>
      <c r="S17" s="145">
        <v>0</v>
      </c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</row>
    <row r="18" spans="1:47" outlineLevel="1">
      <c r="A18" s="146">
        <v>5</v>
      </c>
      <c r="B18" s="149" t="s">
        <v>136</v>
      </c>
      <c r="C18" s="165" t="s">
        <v>137</v>
      </c>
      <c r="D18" s="189" t="s">
        <v>133</v>
      </c>
      <c r="E18" s="200">
        <v>119</v>
      </c>
      <c r="F18" s="200"/>
      <c r="G18" s="200">
        <f>ROUND(E18*F18,2)</f>
        <v>0</v>
      </c>
      <c r="H18" s="176" t="s">
        <v>954</v>
      </c>
      <c r="I18" s="199"/>
      <c r="J18" s="145"/>
      <c r="K18" s="145"/>
      <c r="L18" s="145"/>
      <c r="M18" s="145"/>
      <c r="N18" s="145"/>
      <c r="O18" s="145"/>
      <c r="P18" s="145"/>
      <c r="Q18" s="145"/>
      <c r="R18" s="145" t="s">
        <v>125</v>
      </c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</row>
    <row r="19" spans="1:47" outlineLevel="1">
      <c r="A19" s="146"/>
      <c r="B19" s="149"/>
      <c r="C19" s="266" t="s">
        <v>1600</v>
      </c>
      <c r="D19" s="190"/>
      <c r="E19" s="181">
        <v>119</v>
      </c>
      <c r="F19" s="200"/>
      <c r="G19" s="200"/>
      <c r="H19" s="176">
        <v>0</v>
      </c>
      <c r="I19" s="199"/>
      <c r="J19" s="145"/>
      <c r="K19" s="145"/>
      <c r="L19" s="145"/>
      <c r="M19" s="145"/>
      <c r="N19" s="145"/>
      <c r="O19" s="145"/>
      <c r="P19" s="145"/>
      <c r="Q19" s="145"/>
      <c r="R19" s="145" t="s">
        <v>127</v>
      </c>
      <c r="S19" s="145">
        <v>0</v>
      </c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</row>
    <row r="20" spans="1:47" outlineLevel="1">
      <c r="A20" s="146">
        <v>6</v>
      </c>
      <c r="B20" s="149" t="s">
        <v>138</v>
      </c>
      <c r="C20" s="165" t="s">
        <v>139</v>
      </c>
      <c r="D20" s="189" t="s">
        <v>133</v>
      </c>
      <c r="E20" s="200">
        <v>36</v>
      </c>
      <c r="F20" s="200"/>
      <c r="G20" s="200">
        <f>ROUND(E20*F20,2)</f>
        <v>0</v>
      </c>
      <c r="H20" s="176" t="s">
        <v>954</v>
      </c>
      <c r="I20" s="199"/>
      <c r="J20" s="145"/>
      <c r="K20" s="145"/>
      <c r="L20" s="145"/>
      <c r="M20" s="145"/>
      <c r="N20" s="145"/>
      <c r="O20" s="145"/>
      <c r="P20" s="145"/>
      <c r="Q20" s="145"/>
      <c r="R20" s="145" t="s">
        <v>125</v>
      </c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</row>
    <row r="21" spans="1:47" outlineLevel="1">
      <c r="A21" s="146"/>
      <c r="B21" s="149"/>
      <c r="C21" s="166" t="s">
        <v>1601</v>
      </c>
      <c r="D21" s="190"/>
      <c r="E21" s="181">
        <v>36</v>
      </c>
      <c r="F21" s="200"/>
      <c r="G21" s="200"/>
      <c r="H21" s="176">
        <v>0</v>
      </c>
      <c r="I21" s="199"/>
      <c r="J21" s="145"/>
      <c r="K21" s="145"/>
      <c r="L21" s="145"/>
      <c r="M21" s="145"/>
      <c r="N21" s="145"/>
      <c r="O21" s="145"/>
      <c r="P21" s="145"/>
      <c r="Q21" s="145"/>
      <c r="R21" s="145" t="s">
        <v>127</v>
      </c>
      <c r="S21" s="145">
        <v>0</v>
      </c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</row>
    <row r="22" spans="1:47" outlineLevel="1">
      <c r="A22" s="146">
        <v>7</v>
      </c>
      <c r="B22" s="149" t="s">
        <v>140</v>
      </c>
      <c r="C22" s="165" t="s">
        <v>141</v>
      </c>
      <c r="D22" s="189" t="s">
        <v>133</v>
      </c>
      <c r="E22" s="200">
        <v>52.372</v>
      </c>
      <c r="F22" s="200"/>
      <c r="G22" s="200">
        <f>ROUND(E22*F22,2)</f>
        <v>0</v>
      </c>
      <c r="H22" s="176" t="s">
        <v>954</v>
      </c>
      <c r="I22" s="199"/>
      <c r="J22" s="145"/>
      <c r="K22" s="145"/>
      <c r="L22" s="145"/>
      <c r="M22" s="145"/>
      <c r="N22" s="145"/>
      <c r="O22" s="145"/>
      <c r="P22" s="145"/>
      <c r="Q22" s="145"/>
      <c r="R22" s="145" t="s">
        <v>125</v>
      </c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</row>
    <row r="23" spans="1:47" outlineLevel="1">
      <c r="A23" s="146"/>
      <c r="B23" s="149"/>
      <c r="C23" s="166" t="s">
        <v>142</v>
      </c>
      <c r="D23" s="190"/>
      <c r="E23" s="181">
        <v>52.372</v>
      </c>
      <c r="F23" s="200"/>
      <c r="G23" s="200"/>
      <c r="H23" s="176">
        <v>0</v>
      </c>
      <c r="I23" s="199"/>
      <c r="J23" s="145"/>
      <c r="K23" s="145"/>
      <c r="L23" s="145"/>
      <c r="M23" s="145"/>
      <c r="N23" s="145"/>
      <c r="O23" s="145"/>
      <c r="P23" s="145"/>
      <c r="Q23" s="145"/>
      <c r="R23" s="145" t="s">
        <v>127</v>
      </c>
      <c r="S23" s="145">
        <v>0</v>
      </c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</row>
    <row r="24" spans="1:47" outlineLevel="1">
      <c r="A24" s="146">
        <v>8</v>
      </c>
      <c r="B24" s="149" t="s">
        <v>143</v>
      </c>
      <c r="C24" s="165" t="s">
        <v>144</v>
      </c>
      <c r="D24" s="189" t="s">
        <v>133</v>
      </c>
      <c r="E24" s="200">
        <v>83</v>
      </c>
      <c r="F24" s="200"/>
      <c r="G24" s="200">
        <f>ROUND(E24*F24,2)</f>
        <v>0</v>
      </c>
      <c r="H24" s="176" t="s">
        <v>954</v>
      </c>
      <c r="I24" s="199"/>
      <c r="J24" s="145"/>
      <c r="K24" s="145"/>
      <c r="L24" s="145"/>
      <c r="M24" s="145"/>
      <c r="N24" s="145"/>
      <c r="O24" s="145"/>
      <c r="P24" s="145"/>
      <c r="Q24" s="145"/>
      <c r="R24" s="145" t="s">
        <v>125</v>
      </c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</row>
    <row r="25" spans="1:47" outlineLevel="1">
      <c r="A25" s="146"/>
      <c r="B25" s="149"/>
      <c r="C25" s="166" t="s">
        <v>1602</v>
      </c>
      <c r="D25" s="190"/>
      <c r="E25" s="181">
        <v>83</v>
      </c>
      <c r="F25" s="200"/>
      <c r="G25" s="200"/>
      <c r="H25" s="176">
        <v>0</v>
      </c>
      <c r="I25" s="199"/>
      <c r="J25" s="145"/>
      <c r="K25" s="145"/>
      <c r="L25" s="145"/>
      <c r="M25" s="145"/>
      <c r="N25" s="145"/>
      <c r="O25" s="145"/>
      <c r="P25" s="145"/>
      <c r="Q25" s="145"/>
      <c r="R25" s="145" t="s">
        <v>127</v>
      </c>
      <c r="S25" s="145">
        <v>0</v>
      </c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</row>
    <row r="26" spans="1:47" outlineLevel="1">
      <c r="A26" s="146">
        <v>9</v>
      </c>
      <c r="B26" s="149" t="s">
        <v>145</v>
      </c>
      <c r="C26" s="165" t="s">
        <v>146</v>
      </c>
      <c r="D26" s="189" t="s">
        <v>133</v>
      </c>
      <c r="E26" s="200">
        <v>814</v>
      </c>
      <c r="F26" s="200"/>
      <c r="G26" s="200">
        <f>ROUND(E26*F26,2)</f>
        <v>0</v>
      </c>
      <c r="H26" s="176" t="s">
        <v>954</v>
      </c>
      <c r="I26" s="199"/>
      <c r="J26" s="145"/>
      <c r="K26" s="145"/>
      <c r="L26" s="145"/>
      <c r="M26" s="145"/>
      <c r="N26" s="145"/>
      <c r="O26" s="145"/>
      <c r="P26" s="145"/>
      <c r="Q26" s="145"/>
      <c r="R26" s="145" t="s">
        <v>125</v>
      </c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</row>
    <row r="27" spans="1:47" outlineLevel="1">
      <c r="A27" s="146"/>
      <c r="B27" s="149"/>
      <c r="C27" s="166" t="s">
        <v>1603</v>
      </c>
      <c r="D27" s="190"/>
      <c r="E27" s="181">
        <v>814</v>
      </c>
      <c r="F27" s="200"/>
      <c r="G27" s="200"/>
      <c r="H27" s="176">
        <v>0</v>
      </c>
      <c r="I27" s="199"/>
      <c r="J27" s="145"/>
      <c r="K27" s="145"/>
      <c r="L27" s="145"/>
      <c r="M27" s="145"/>
      <c r="N27" s="145"/>
      <c r="O27" s="145"/>
      <c r="P27" s="145"/>
      <c r="Q27" s="145"/>
      <c r="R27" s="145" t="s">
        <v>127</v>
      </c>
      <c r="S27" s="145">
        <v>0</v>
      </c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</row>
    <row r="28" spans="1:47" outlineLevel="1">
      <c r="A28" s="146">
        <v>10</v>
      </c>
      <c r="B28" s="149" t="s">
        <v>147</v>
      </c>
      <c r="C28" s="165" t="s">
        <v>148</v>
      </c>
      <c r="D28" s="189" t="s">
        <v>133</v>
      </c>
      <c r="E28" s="200">
        <v>83</v>
      </c>
      <c r="F28" s="200"/>
      <c r="G28" s="200">
        <f>ROUND(E28*F28,2)</f>
        <v>0</v>
      </c>
      <c r="H28" s="176" t="s">
        <v>954</v>
      </c>
      <c r="I28" s="199"/>
      <c r="J28" s="145"/>
      <c r="K28" s="145"/>
      <c r="L28" s="145"/>
      <c r="M28" s="145"/>
      <c r="N28" s="145"/>
      <c r="O28" s="145"/>
      <c r="P28" s="145"/>
      <c r="Q28" s="145"/>
      <c r="R28" s="145" t="s">
        <v>125</v>
      </c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</row>
    <row r="29" spans="1:47" outlineLevel="1">
      <c r="A29" s="146"/>
      <c r="B29" s="149"/>
      <c r="C29" s="166" t="s">
        <v>1602</v>
      </c>
      <c r="D29" s="190"/>
      <c r="E29" s="181">
        <v>83</v>
      </c>
      <c r="F29" s="200"/>
      <c r="G29" s="200"/>
      <c r="H29" s="176">
        <v>0</v>
      </c>
      <c r="I29" s="199"/>
      <c r="J29" s="145"/>
      <c r="K29" s="145"/>
      <c r="L29" s="145"/>
      <c r="M29" s="145"/>
      <c r="N29" s="145"/>
      <c r="O29" s="145"/>
      <c r="P29" s="145"/>
      <c r="Q29" s="145"/>
      <c r="R29" s="145" t="s">
        <v>127</v>
      </c>
      <c r="S29" s="145">
        <v>0</v>
      </c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</row>
    <row r="30" spans="1:47" outlineLevel="1">
      <c r="A30" s="146">
        <v>11</v>
      </c>
      <c r="B30" s="149" t="s">
        <v>149</v>
      </c>
      <c r="C30" s="165" t="s">
        <v>150</v>
      </c>
      <c r="D30" s="189" t="s">
        <v>151</v>
      </c>
      <c r="E30" s="200">
        <v>74</v>
      </c>
      <c r="F30" s="200"/>
      <c r="G30" s="200">
        <f>ROUND(E30*F30,2)</f>
        <v>0</v>
      </c>
      <c r="H30" s="176" t="s">
        <v>954</v>
      </c>
      <c r="I30" s="199"/>
      <c r="J30" s="145"/>
      <c r="K30" s="145"/>
      <c r="L30" s="145"/>
      <c r="M30" s="145"/>
      <c r="N30" s="145"/>
      <c r="O30" s="145"/>
      <c r="P30" s="145"/>
      <c r="Q30" s="145"/>
      <c r="R30" s="145" t="s">
        <v>152</v>
      </c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</row>
    <row r="31" spans="1:47" outlineLevel="1">
      <c r="A31" s="146"/>
      <c r="B31" s="149"/>
      <c r="C31" s="166" t="s">
        <v>153</v>
      </c>
      <c r="D31" s="190"/>
      <c r="E31" s="181">
        <v>74</v>
      </c>
      <c r="F31" s="200"/>
      <c r="G31" s="200"/>
      <c r="H31" s="176">
        <v>0</v>
      </c>
      <c r="I31" s="199"/>
      <c r="J31" s="145"/>
      <c r="K31" s="145"/>
      <c r="L31" s="145"/>
      <c r="M31" s="145"/>
      <c r="N31" s="145"/>
      <c r="O31" s="145"/>
      <c r="P31" s="145"/>
      <c r="Q31" s="145"/>
      <c r="R31" s="145" t="s">
        <v>127</v>
      </c>
      <c r="S31" s="145">
        <v>0</v>
      </c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</row>
    <row r="32" spans="1:47">
      <c r="A32" s="147" t="s">
        <v>120</v>
      </c>
      <c r="B32" s="150" t="s">
        <v>50</v>
      </c>
      <c r="C32" s="167" t="s">
        <v>51</v>
      </c>
      <c r="D32" s="191"/>
      <c r="E32" s="152"/>
      <c r="F32" s="201"/>
      <c r="G32" s="152">
        <f>SUMIF(R33:R58,"&lt;&gt;NOR",G33:G58)</f>
        <v>0</v>
      </c>
      <c r="H32" s="177"/>
      <c r="I32" s="199"/>
      <c r="R32" t="s">
        <v>121</v>
      </c>
    </row>
    <row r="33" spans="1:47" outlineLevel="1">
      <c r="A33" s="146">
        <v>12</v>
      </c>
      <c r="B33" s="149" t="s">
        <v>154</v>
      </c>
      <c r="C33" s="165" t="s">
        <v>155</v>
      </c>
      <c r="D33" s="189" t="s">
        <v>133</v>
      </c>
      <c r="E33" s="200">
        <v>41.86</v>
      </c>
      <c r="F33" s="200"/>
      <c r="G33" s="200">
        <f>ROUND(E33*F33,2)</f>
        <v>0</v>
      </c>
      <c r="H33" s="176" t="s">
        <v>954</v>
      </c>
      <c r="I33" s="199"/>
      <c r="J33" s="145"/>
      <c r="K33" s="145"/>
      <c r="L33" s="145"/>
      <c r="M33" s="145"/>
      <c r="N33" s="145"/>
      <c r="O33" s="145"/>
      <c r="P33" s="145"/>
      <c r="Q33" s="145"/>
      <c r="R33" s="145" t="s">
        <v>125</v>
      </c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</row>
    <row r="34" spans="1:47" ht="22.5" outlineLevel="1">
      <c r="A34" s="146"/>
      <c r="B34" s="149"/>
      <c r="C34" s="166" t="s">
        <v>1604</v>
      </c>
      <c r="D34" s="190"/>
      <c r="E34" s="181">
        <v>41.86</v>
      </c>
      <c r="F34" s="200"/>
      <c r="G34" s="200"/>
      <c r="H34" s="176">
        <v>0</v>
      </c>
      <c r="I34" s="199"/>
      <c r="J34" s="145"/>
      <c r="K34" s="145"/>
      <c r="L34" s="145"/>
      <c r="M34" s="145"/>
      <c r="N34" s="145"/>
      <c r="O34" s="145"/>
      <c r="P34" s="145"/>
      <c r="Q34" s="145"/>
      <c r="R34" s="145" t="s">
        <v>127</v>
      </c>
      <c r="S34" s="145">
        <v>0</v>
      </c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</row>
    <row r="35" spans="1:47" outlineLevel="1">
      <c r="A35" s="146">
        <v>13</v>
      </c>
      <c r="B35" s="149" t="s">
        <v>156</v>
      </c>
      <c r="C35" s="165" t="s">
        <v>157</v>
      </c>
      <c r="D35" s="189" t="s">
        <v>151</v>
      </c>
      <c r="E35" s="200">
        <v>87.17</v>
      </c>
      <c r="F35" s="200"/>
      <c r="G35" s="200">
        <f>ROUND(E35*F35,2)</f>
        <v>0</v>
      </c>
      <c r="H35" s="176" t="s">
        <v>954</v>
      </c>
      <c r="I35" s="199"/>
      <c r="J35" s="145"/>
      <c r="K35" s="145"/>
      <c r="L35" s="145"/>
      <c r="M35" s="145"/>
      <c r="N35" s="145"/>
      <c r="O35" s="145"/>
      <c r="P35" s="145"/>
      <c r="Q35" s="145"/>
      <c r="R35" s="145" t="s">
        <v>125</v>
      </c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</row>
    <row r="36" spans="1:47" ht="22.5" outlineLevel="1">
      <c r="A36" s="146"/>
      <c r="B36" s="149"/>
      <c r="C36" s="166" t="s">
        <v>1605</v>
      </c>
      <c r="D36" s="190"/>
      <c r="E36" s="181">
        <v>87.17</v>
      </c>
      <c r="F36" s="200"/>
      <c r="G36" s="200"/>
      <c r="H36" s="176">
        <v>0</v>
      </c>
      <c r="I36" s="199"/>
      <c r="J36" s="145"/>
      <c r="K36" s="145"/>
      <c r="L36" s="145"/>
      <c r="M36" s="145"/>
      <c r="N36" s="145"/>
      <c r="O36" s="145"/>
      <c r="P36" s="145"/>
      <c r="Q36" s="145"/>
      <c r="R36" s="145" t="s">
        <v>127</v>
      </c>
      <c r="S36" s="145">
        <v>0</v>
      </c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</row>
    <row r="37" spans="1:47" outlineLevel="1">
      <c r="A37" s="146">
        <v>14</v>
      </c>
      <c r="B37" s="149" t="s">
        <v>158</v>
      </c>
      <c r="C37" s="165" t="s">
        <v>159</v>
      </c>
      <c r="D37" s="189" t="s">
        <v>151</v>
      </c>
      <c r="E37" s="200">
        <v>87.17</v>
      </c>
      <c r="F37" s="200"/>
      <c r="G37" s="200">
        <f>ROUND(E37*F37,2)</f>
        <v>0</v>
      </c>
      <c r="H37" s="176" t="s">
        <v>954</v>
      </c>
      <c r="I37" s="199"/>
      <c r="J37" s="145"/>
      <c r="K37" s="145"/>
      <c r="L37" s="145"/>
      <c r="M37" s="145"/>
      <c r="N37" s="145"/>
      <c r="O37" s="145"/>
      <c r="P37" s="145"/>
      <c r="Q37" s="145"/>
      <c r="R37" s="145" t="s">
        <v>125</v>
      </c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</row>
    <row r="38" spans="1:47" ht="22.5" outlineLevel="1">
      <c r="A38" s="146"/>
      <c r="B38" s="149"/>
      <c r="C38" s="166" t="s">
        <v>1605</v>
      </c>
      <c r="D38" s="190"/>
      <c r="E38" s="181">
        <v>87.17</v>
      </c>
      <c r="F38" s="200"/>
      <c r="G38" s="200"/>
      <c r="H38" s="176">
        <v>0</v>
      </c>
      <c r="I38" s="199"/>
      <c r="J38" s="145"/>
      <c r="K38" s="145"/>
      <c r="L38" s="145"/>
      <c r="M38" s="145"/>
      <c r="N38" s="145"/>
      <c r="O38" s="145"/>
      <c r="P38" s="145"/>
      <c r="Q38" s="145"/>
      <c r="R38" s="145" t="s">
        <v>127</v>
      </c>
      <c r="S38" s="145">
        <v>0</v>
      </c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</row>
    <row r="39" spans="1:47" outlineLevel="1">
      <c r="A39" s="146">
        <v>15</v>
      </c>
      <c r="B39" s="149" t="s">
        <v>160</v>
      </c>
      <c r="C39" s="165" t="s">
        <v>161</v>
      </c>
      <c r="D39" s="189" t="s">
        <v>162</v>
      </c>
      <c r="E39" s="200">
        <v>2.48</v>
      </c>
      <c r="F39" s="200"/>
      <c r="G39" s="200">
        <f>ROUND(E39*F39,2)</f>
        <v>0</v>
      </c>
      <c r="H39" s="176" t="s">
        <v>954</v>
      </c>
      <c r="I39" s="199"/>
      <c r="J39" s="145"/>
      <c r="K39" s="145"/>
      <c r="L39" s="145"/>
      <c r="M39" s="145"/>
      <c r="N39" s="145"/>
      <c r="O39" s="145"/>
      <c r="P39" s="145"/>
      <c r="Q39" s="145"/>
      <c r="R39" s="145" t="s">
        <v>125</v>
      </c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</row>
    <row r="40" spans="1:47" outlineLevel="1">
      <c r="A40" s="146"/>
      <c r="B40" s="149"/>
      <c r="C40" s="166" t="s">
        <v>163</v>
      </c>
      <c r="D40" s="190"/>
      <c r="E40" s="181">
        <v>2.48</v>
      </c>
      <c r="F40" s="200"/>
      <c r="G40" s="200"/>
      <c r="H40" s="176">
        <v>0</v>
      </c>
      <c r="I40" s="199"/>
      <c r="J40" s="145"/>
      <c r="K40" s="145"/>
      <c r="L40" s="145"/>
      <c r="M40" s="145"/>
      <c r="N40" s="145"/>
      <c r="O40" s="145"/>
      <c r="P40" s="145"/>
      <c r="Q40" s="145"/>
      <c r="R40" s="145" t="s">
        <v>127</v>
      </c>
      <c r="S40" s="145">
        <v>0</v>
      </c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</row>
    <row r="41" spans="1:47" outlineLevel="1">
      <c r="A41" s="146">
        <v>16</v>
      </c>
      <c r="B41" s="149" t="s">
        <v>164</v>
      </c>
      <c r="C41" s="165" t="s">
        <v>165</v>
      </c>
      <c r="D41" s="189" t="s">
        <v>133</v>
      </c>
      <c r="E41" s="200">
        <v>23.12</v>
      </c>
      <c r="F41" s="200"/>
      <c r="G41" s="200">
        <f>ROUND(E41*F41,2)</f>
        <v>0</v>
      </c>
      <c r="H41" s="176" t="s">
        <v>954</v>
      </c>
      <c r="I41" s="199"/>
      <c r="J41" s="145"/>
      <c r="K41" s="145"/>
      <c r="L41" s="145"/>
      <c r="M41" s="145"/>
      <c r="N41" s="145"/>
      <c r="O41" s="145"/>
      <c r="P41" s="145"/>
      <c r="Q41" s="145"/>
      <c r="R41" s="145" t="s">
        <v>125</v>
      </c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</row>
    <row r="42" spans="1:47" outlineLevel="1">
      <c r="A42" s="146"/>
      <c r="B42" s="149"/>
      <c r="C42" s="166" t="s">
        <v>1606</v>
      </c>
      <c r="D42" s="190"/>
      <c r="E42" s="181">
        <v>22.38</v>
      </c>
      <c r="F42" s="200"/>
      <c r="G42" s="200"/>
      <c r="H42" s="176">
        <v>0</v>
      </c>
      <c r="I42" s="199"/>
      <c r="J42" s="145"/>
      <c r="K42" s="145"/>
      <c r="L42" s="145"/>
      <c r="M42" s="145"/>
      <c r="N42" s="145"/>
      <c r="O42" s="145"/>
      <c r="P42" s="145"/>
      <c r="Q42" s="145"/>
      <c r="R42" s="145" t="s">
        <v>127</v>
      </c>
      <c r="S42" s="145">
        <v>0</v>
      </c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</row>
    <row r="43" spans="1:47" outlineLevel="1">
      <c r="A43" s="146"/>
      <c r="B43" s="149"/>
      <c r="C43" s="166" t="s">
        <v>166</v>
      </c>
      <c r="D43" s="190"/>
      <c r="E43" s="181">
        <v>0.74448000000000003</v>
      </c>
      <c r="F43" s="200"/>
      <c r="G43" s="200"/>
      <c r="H43" s="176">
        <v>0</v>
      </c>
      <c r="I43" s="199"/>
      <c r="J43" s="145"/>
      <c r="K43" s="145"/>
      <c r="L43" s="145"/>
      <c r="M43" s="145"/>
      <c r="N43" s="145"/>
      <c r="O43" s="145"/>
      <c r="P43" s="145"/>
      <c r="Q43" s="145"/>
      <c r="R43" s="145" t="s">
        <v>127</v>
      </c>
      <c r="S43" s="145">
        <v>0</v>
      </c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</row>
    <row r="44" spans="1:47" outlineLevel="1">
      <c r="A44" s="146">
        <v>17</v>
      </c>
      <c r="B44" s="149" t="s">
        <v>167</v>
      </c>
      <c r="C44" s="165" t="s">
        <v>168</v>
      </c>
      <c r="D44" s="189" t="s">
        <v>151</v>
      </c>
      <c r="E44" s="200">
        <v>24.12</v>
      </c>
      <c r="F44" s="200"/>
      <c r="G44" s="200">
        <f>ROUND(E44*F44,2)</f>
        <v>0</v>
      </c>
      <c r="H44" s="176" t="s">
        <v>954</v>
      </c>
      <c r="I44" s="199"/>
      <c r="J44" s="145"/>
      <c r="K44" s="145"/>
      <c r="L44" s="145"/>
      <c r="M44" s="145"/>
      <c r="N44" s="145"/>
      <c r="O44" s="145"/>
      <c r="P44" s="145"/>
      <c r="Q44" s="145"/>
      <c r="R44" s="145" t="s">
        <v>125</v>
      </c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</row>
    <row r="45" spans="1:47" outlineLevel="1">
      <c r="A45" s="146"/>
      <c r="B45" s="149"/>
      <c r="C45" s="166" t="s">
        <v>1607</v>
      </c>
      <c r="D45" s="190"/>
      <c r="E45" s="181">
        <v>15.85</v>
      </c>
      <c r="F45" s="200"/>
      <c r="G45" s="200"/>
      <c r="H45" s="176">
        <v>0</v>
      </c>
      <c r="I45" s="199"/>
      <c r="J45" s="145"/>
      <c r="K45" s="145"/>
      <c r="L45" s="145"/>
      <c r="M45" s="145"/>
      <c r="N45" s="145"/>
      <c r="O45" s="145"/>
      <c r="P45" s="145"/>
      <c r="Q45" s="145"/>
      <c r="R45" s="145" t="s">
        <v>127</v>
      </c>
      <c r="S45" s="145">
        <v>0</v>
      </c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</row>
    <row r="46" spans="1:47" outlineLevel="1">
      <c r="A46" s="146"/>
      <c r="B46" s="149"/>
      <c r="C46" s="166" t="s">
        <v>169</v>
      </c>
      <c r="D46" s="190"/>
      <c r="E46" s="181">
        <v>8.2720000000000002</v>
      </c>
      <c r="F46" s="200"/>
      <c r="G46" s="200"/>
      <c r="H46" s="176">
        <v>0</v>
      </c>
      <c r="I46" s="199"/>
      <c r="J46" s="145"/>
      <c r="K46" s="145"/>
      <c r="L46" s="145"/>
      <c r="M46" s="145"/>
      <c r="N46" s="145"/>
      <c r="O46" s="145"/>
      <c r="P46" s="145"/>
      <c r="Q46" s="145"/>
      <c r="R46" s="145" t="s">
        <v>127</v>
      </c>
      <c r="S46" s="145">
        <v>0</v>
      </c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</row>
    <row r="47" spans="1:47" outlineLevel="1">
      <c r="A47" s="146">
        <v>18</v>
      </c>
      <c r="B47" s="149" t="s">
        <v>170</v>
      </c>
      <c r="C47" s="165" t="s">
        <v>171</v>
      </c>
      <c r="D47" s="189" t="s">
        <v>151</v>
      </c>
      <c r="E47" s="200">
        <v>24.12</v>
      </c>
      <c r="F47" s="200"/>
      <c r="G47" s="200">
        <f>ROUND(E47*F47,2)</f>
        <v>0</v>
      </c>
      <c r="H47" s="176" t="s">
        <v>954</v>
      </c>
      <c r="I47" s="199"/>
      <c r="J47" s="145"/>
      <c r="K47" s="145"/>
      <c r="L47" s="145"/>
      <c r="M47" s="145"/>
      <c r="N47" s="145"/>
      <c r="O47" s="145"/>
      <c r="P47" s="145"/>
      <c r="Q47" s="145"/>
      <c r="R47" s="145" t="s">
        <v>125</v>
      </c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</row>
    <row r="48" spans="1:47" outlineLevel="1">
      <c r="A48" s="146"/>
      <c r="B48" s="149"/>
      <c r="C48" s="166" t="s">
        <v>1607</v>
      </c>
      <c r="D48" s="190"/>
      <c r="E48" s="181">
        <v>15.85</v>
      </c>
      <c r="F48" s="200"/>
      <c r="G48" s="200"/>
      <c r="H48" s="176">
        <v>0</v>
      </c>
      <c r="I48" s="199"/>
      <c r="J48" s="145"/>
      <c r="K48" s="145"/>
      <c r="L48" s="145"/>
      <c r="M48" s="145"/>
      <c r="N48" s="145"/>
      <c r="O48" s="145"/>
      <c r="P48" s="145"/>
      <c r="Q48" s="145"/>
      <c r="R48" s="145" t="s">
        <v>127</v>
      </c>
      <c r="S48" s="145">
        <v>0</v>
      </c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</row>
    <row r="49" spans="1:47" outlineLevel="1">
      <c r="A49" s="146"/>
      <c r="B49" s="149"/>
      <c r="C49" s="166" t="s">
        <v>169</v>
      </c>
      <c r="D49" s="190"/>
      <c r="E49" s="181">
        <v>8.2720000000000002</v>
      </c>
      <c r="F49" s="200"/>
      <c r="G49" s="200"/>
      <c r="H49" s="176">
        <v>0</v>
      </c>
      <c r="I49" s="199"/>
      <c r="J49" s="145"/>
      <c r="K49" s="145"/>
      <c r="L49" s="145"/>
      <c r="M49" s="145"/>
      <c r="N49" s="145"/>
      <c r="O49" s="145"/>
      <c r="P49" s="145"/>
      <c r="Q49" s="145"/>
      <c r="R49" s="145" t="s">
        <v>127</v>
      </c>
      <c r="S49" s="145">
        <v>0</v>
      </c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</row>
    <row r="50" spans="1:47" ht="22.5" outlineLevel="1">
      <c r="A50" s="146">
        <v>19</v>
      </c>
      <c r="B50" s="149" t="s">
        <v>172</v>
      </c>
      <c r="C50" s="165" t="s">
        <v>173</v>
      </c>
      <c r="D50" s="189" t="s">
        <v>162</v>
      </c>
      <c r="E50" s="200">
        <v>1.1000000000000001</v>
      </c>
      <c r="F50" s="200"/>
      <c r="G50" s="200">
        <f>ROUND(E50*F50,2)</f>
        <v>0</v>
      </c>
      <c r="H50" s="176" t="s">
        <v>954</v>
      </c>
      <c r="I50" s="199"/>
      <c r="J50" s="145"/>
      <c r="K50" s="145"/>
      <c r="L50" s="145"/>
      <c r="M50" s="145"/>
      <c r="N50" s="145"/>
      <c r="O50" s="145"/>
      <c r="P50" s="145"/>
      <c r="Q50" s="145"/>
      <c r="R50" s="145" t="s">
        <v>125</v>
      </c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</row>
    <row r="51" spans="1:47" outlineLevel="1">
      <c r="A51" s="146"/>
      <c r="B51" s="149"/>
      <c r="C51" s="166" t="s">
        <v>174</v>
      </c>
      <c r="D51" s="190"/>
      <c r="E51" s="181">
        <v>1.08</v>
      </c>
      <c r="F51" s="200"/>
      <c r="G51" s="200"/>
      <c r="H51" s="176">
        <v>0</v>
      </c>
      <c r="I51" s="199"/>
      <c r="J51" s="145"/>
      <c r="K51" s="145"/>
      <c r="L51" s="145"/>
      <c r="M51" s="145"/>
      <c r="N51" s="145"/>
      <c r="O51" s="145"/>
      <c r="P51" s="145"/>
      <c r="Q51" s="145"/>
      <c r="R51" s="145" t="s">
        <v>127</v>
      </c>
      <c r="S51" s="145">
        <v>0</v>
      </c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</row>
    <row r="52" spans="1:47" outlineLevel="1">
      <c r="A52" s="146"/>
      <c r="B52" s="149"/>
      <c r="C52" s="166" t="s">
        <v>175</v>
      </c>
      <c r="D52" s="190"/>
      <c r="E52" s="181">
        <v>2.411288E-2</v>
      </c>
      <c r="F52" s="200"/>
      <c r="G52" s="200"/>
      <c r="H52" s="176">
        <v>0</v>
      </c>
      <c r="I52" s="199"/>
      <c r="J52" s="145"/>
      <c r="K52" s="145"/>
      <c r="L52" s="145"/>
      <c r="M52" s="145"/>
      <c r="N52" s="145"/>
      <c r="O52" s="145"/>
      <c r="P52" s="145"/>
      <c r="Q52" s="145"/>
      <c r="R52" s="145" t="s">
        <v>127</v>
      </c>
      <c r="S52" s="145">
        <v>0</v>
      </c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</row>
    <row r="53" spans="1:47" outlineLevel="1">
      <c r="A53" s="146">
        <v>20</v>
      </c>
      <c r="B53" s="149" t="s">
        <v>176</v>
      </c>
      <c r="C53" s="165" t="s">
        <v>177</v>
      </c>
      <c r="D53" s="189" t="s">
        <v>151</v>
      </c>
      <c r="E53" s="200">
        <v>122.5</v>
      </c>
      <c r="F53" s="200"/>
      <c r="G53" s="200">
        <f>ROUND(E53*F53,2)</f>
        <v>0</v>
      </c>
      <c r="H53" s="176" t="s">
        <v>954</v>
      </c>
      <c r="I53" s="199"/>
      <c r="J53" s="145"/>
      <c r="K53" s="145"/>
      <c r="L53" s="145"/>
      <c r="M53" s="145"/>
      <c r="N53" s="145"/>
      <c r="O53" s="145"/>
      <c r="P53" s="145"/>
      <c r="Q53" s="145"/>
      <c r="R53" s="145" t="s">
        <v>125</v>
      </c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</row>
    <row r="54" spans="1:47" outlineLevel="1">
      <c r="A54" s="146"/>
      <c r="B54" s="149"/>
      <c r="C54" s="166" t="s">
        <v>178</v>
      </c>
      <c r="D54" s="190"/>
      <c r="E54" s="181">
        <v>122.5</v>
      </c>
      <c r="F54" s="200"/>
      <c r="G54" s="200"/>
      <c r="H54" s="176">
        <v>0</v>
      </c>
      <c r="I54" s="199"/>
      <c r="J54" s="145"/>
      <c r="K54" s="145"/>
      <c r="L54" s="145"/>
      <c r="M54" s="145"/>
      <c r="N54" s="145"/>
      <c r="O54" s="145"/>
      <c r="P54" s="145"/>
      <c r="Q54" s="145"/>
      <c r="R54" s="145" t="s">
        <v>127</v>
      </c>
      <c r="S54" s="145">
        <v>0</v>
      </c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</row>
    <row r="55" spans="1:47" ht="22.5" outlineLevel="1">
      <c r="A55" s="146">
        <v>21</v>
      </c>
      <c r="B55" s="149" t="s">
        <v>179</v>
      </c>
      <c r="C55" s="165" t="s">
        <v>180</v>
      </c>
      <c r="D55" s="189" t="s">
        <v>124</v>
      </c>
      <c r="E55" s="200">
        <v>19</v>
      </c>
      <c r="F55" s="200"/>
      <c r="G55" s="200">
        <f>ROUND(E55*F55,2)</f>
        <v>0</v>
      </c>
      <c r="H55" s="176" t="s">
        <v>953</v>
      </c>
      <c r="I55" s="199"/>
      <c r="J55" s="145"/>
      <c r="K55" s="145"/>
      <c r="L55" s="145"/>
      <c r="M55" s="145"/>
      <c r="N55" s="145"/>
      <c r="O55" s="145"/>
      <c r="P55" s="145"/>
      <c r="Q55" s="145"/>
      <c r="R55" s="145" t="s">
        <v>125</v>
      </c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</row>
    <row r="56" spans="1:47" outlineLevel="1">
      <c r="A56" s="146"/>
      <c r="B56" s="149"/>
      <c r="C56" s="166" t="s">
        <v>181</v>
      </c>
      <c r="D56" s="190"/>
      <c r="E56" s="181">
        <v>19</v>
      </c>
      <c r="F56" s="200"/>
      <c r="G56" s="200"/>
      <c r="H56" s="176">
        <v>0</v>
      </c>
      <c r="I56" s="199"/>
      <c r="J56" s="145"/>
      <c r="K56" s="145"/>
      <c r="L56" s="145"/>
      <c r="M56" s="145"/>
      <c r="N56" s="145"/>
      <c r="O56" s="145"/>
      <c r="P56" s="145"/>
      <c r="Q56" s="145"/>
      <c r="R56" s="145" t="s">
        <v>127</v>
      </c>
      <c r="S56" s="145">
        <v>0</v>
      </c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</row>
    <row r="57" spans="1:47" outlineLevel="1">
      <c r="A57" s="146">
        <v>22</v>
      </c>
      <c r="B57" s="149" t="s">
        <v>182</v>
      </c>
      <c r="C57" s="165" t="s">
        <v>183</v>
      </c>
      <c r="D57" s="189" t="s">
        <v>124</v>
      </c>
      <c r="E57" s="200">
        <v>25</v>
      </c>
      <c r="F57" s="200"/>
      <c r="G57" s="200">
        <f>ROUND(E57*F57,2)</f>
        <v>0</v>
      </c>
      <c r="H57" s="176" t="s">
        <v>953</v>
      </c>
      <c r="I57" s="199"/>
      <c r="J57" s="145"/>
      <c r="K57" s="145"/>
      <c r="L57" s="145"/>
      <c r="M57" s="145"/>
      <c r="N57" s="145"/>
      <c r="O57" s="145"/>
      <c r="P57" s="145"/>
      <c r="Q57" s="145"/>
      <c r="R57" s="145" t="s">
        <v>125</v>
      </c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</row>
    <row r="58" spans="1:47" outlineLevel="1">
      <c r="A58" s="146"/>
      <c r="B58" s="149"/>
      <c r="C58" s="166" t="s">
        <v>184</v>
      </c>
      <c r="D58" s="190"/>
      <c r="E58" s="181">
        <v>25</v>
      </c>
      <c r="F58" s="200"/>
      <c r="G58" s="200"/>
      <c r="H58" s="176">
        <v>0</v>
      </c>
      <c r="I58" s="199"/>
      <c r="J58" s="145"/>
      <c r="K58" s="145"/>
      <c r="L58" s="145"/>
      <c r="M58" s="145"/>
      <c r="N58" s="145"/>
      <c r="O58" s="145"/>
      <c r="P58" s="145"/>
      <c r="Q58" s="145"/>
      <c r="R58" s="145" t="s">
        <v>127</v>
      </c>
      <c r="S58" s="145">
        <v>0</v>
      </c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</row>
    <row r="59" spans="1:47">
      <c r="A59" s="147" t="s">
        <v>120</v>
      </c>
      <c r="B59" s="150" t="s">
        <v>52</v>
      </c>
      <c r="C59" s="167" t="s">
        <v>53</v>
      </c>
      <c r="D59" s="191"/>
      <c r="E59" s="152"/>
      <c r="F59" s="201"/>
      <c r="G59" s="152">
        <f>SUMIF(R60:R144,"&lt;&gt;NOR",G60:G144)</f>
        <v>0</v>
      </c>
      <c r="H59" s="177"/>
      <c r="I59" s="199"/>
      <c r="R59" t="s">
        <v>121</v>
      </c>
    </row>
    <row r="60" spans="1:47" outlineLevel="1">
      <c r="A60" s="146">
        <v>23</v>
      </c>
      <c r="B60" s="149" t="s">
        <v>185</v>
      </c>
      <c r="C60" s="165" t="s">
        <v>186</v>
      </c>
      <c r="D60" s="189" t="s">
        <v>151</v>
      </c>
      <c r="E60" s="200">
        <v>1.7600000000000002</v>
      </c>
      <c r="F60" s="200"/>
      <c r="G60" s="200">
        <f>ROUND(E60*F60,2)</f>
        <v>0</v>
      </c>
      <c r="H60" s="176" t="s">
        <v>954</v>
      </c>
      <c r="I60" s="199"/>
      <c r="J60" s="145"/>
      <c r="K60" s="145"/>
      <c r="L60" s="145"/>
      <c r="M60" s="145"/>
      <c r="N60" s="145"/>
      <c r="O60" s="145"/>
      <c r="P60" s="145"/>
      <c r="Q60" s="145"/>
      <c r="R60" s="145" t="s">
        <v>125</v>
      </c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</row>
    <row r="61" spans="1:47" outlineLevel="1">
      <c r="A61" s="146"/>
      <c r="B61" s="149"/>
      <c r="C61" s="166" t="s">
        <v>187</v>
      </c>
      <c r="D61" s="190"/>
      <c r="E61" s="181"/>
      <c r="F61" s="200"/>
      <c r="G61" s="200"/>
      <c r="H61" s="176">
        <v>0</v>
      </c>
      <c r="I61" s="199"/>
      <c r="J61" s="145"/>
      <c r="K61" s="145"/>
      <c r="L61" s="145"/>
      <c r="M61" s="145"/>
      <c r="N61" s="145"/>
      <c r="O61" s="145"/>
      <c r="P61" s="145"/>
      <c r="Q61" s="145"/>
      <c r="R61" s="145" t="s">
        <v>127</v>
      </c>
      <c r="S61" s="145">
        <v>0</v>
      </c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</row>
    <row r="62" spans="1:47" outlineLevel="1">
      <c r="A62" s="146"/>
      <c r="B62" s="149"/>
      <c r="C62" s="166" t="s">
        <v>188</v>
      </c>
      <c r="D62" s="190"/>
      <c r="E62" s="181"/>
      <c r="F62" s="200"/>
      <c r="G62" s="200"/>
      <c r="H62" s="176">
        <v>0</v>
      </c>
      <c r="I62" s="199"/>
      <c r="J62" s="145"/>
      <c r="K62" s="145"/>
      <c r="L62" s="145"/>
      <c r="M62" s="145"/>
      <c r="N62" s="145"/>
      <c r="O62" s="145"/>
      <c r="P62" s="145"/>
      <c r="Q62" s="145"/>
      <c r="R62" s="145" t="s">
        <v>127</v>
      </c>
      <c r="S62" s="145">
        <v>0</v>
      </c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</row>
    <row r="63" spans="1:47" outlineLevel="1">
      <c r="A63" s="146"/>
      <c r="B63" s="149"/>
      <c r="C63" s="166" t="s">
        <v>189</v>
      </c>
      <c r="D63" s="190"/>
      <c r="E63" s="181">
        <v>1.76</v>
      </c>
      <c r="F63" s="200"/>
      <c r="G63" s="200"/>
      <c r="H63" s="176">
        <v>0</v>
      </c>
      <c r="I63" s="199"/>
      <c r="J63" s="145"/>
      <c r="K63" s="145"/>
      <c r="L63" s="145"/>
      <c r="M63" s="145"/>
      <c r="N63" s="145"/>
      <c r="O63" s="145"/>
      <c r="P63" s="145"/>
      <c r="Q63" s="145"/>
      <c r="R63" s="145" t="s">
        <v>127</v>
      </c>
      <c r="S63" s="145">
        <v>0</v>
      </c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</row>
    <row r="64" spans="1:47" outlineLevel="1">
      <c r="A64" s="146">
        <v>25</v>
      </c>
      <c r="B64" s="149" t="s">
        <v>197</v>
      </c>
      <c r="C64" s="165" t="s">
        <v>198</v>
      </c>
      <c r="D64" s="189" t="s">
        <v>151</v>
      </c>
      <c r="E64" s="200">
        <v>231.32</v>
      </c>
      <c r="F64" s="200"/>
      <c r="G64" s="200">
        <f>ROUND(E64*F64,2)</f>
        <v>0</v>
      </c>
      <c r="H64" s="176" t="s">
        <v>954</v>
      </c>
      <c r="I64" s="199"/>
      <c r="J64" s="145"/>
      <c r="K64" s="145"/>
      <c r="L64" s="145"/>
      <c r="M64" s="145"/>
      <c r="N64" s="145"/>
      <c r="O64" s="145"/>
      <c r="P64" s="145"/>
      <c r="Q64" s="145"/>
      <c r="R64" s="145" t="s">
        <v>125</v>
      </c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</row>
    <row r="65" spans="1:47" outlineLevel="1">
      <c r="A65" s="146"/>
      <c r="B65" s="149"/>
      <c r="C65" s="166" t="s">
        <v>190</v>
      </c>
      <c r="D65" s="190"/>
      <c r="E65" s="181"/>
      <c r="F65" s="200"/>
      <c r="G65" s="200"/>
      <c r="H65" s="176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</row>
    <row r="66" spans="1:47" outlineLevel="1">
      <c r="A66" s="146"/>
      <c r="B66" s="149"/>
      <c r="C66" s="166" t="s">
        <v>191</v>
      </c>
      <c r="D66" s="190"/>
      <c r="E66" s="181">
        <v>92.7</v>
      </c>
      <c r="F66" s="200"/>
      <c r="G66" s="200"/>
      <c r="H66" s="176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</row>
    <row r="67" spans="1:47" outlineLevel="1">
      <c r="A67" s="146"/>
      <c r="B67" s="149"/>
      <c r="C67" s="166" t="s">
        <v>192</v>
      </c>
      <c r="D67" s="190"/>
      <c r="E67" s="181">
        <v>-5.1375000000000002</v>
      </c>
      <c r="F67" s="200"/>
      <c r="G67" s="200"/>
      <c r="H67" s="176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</row>
    <row r="68" spans="1:47" outlineLevel="1">
      <c r="A68" s="146"/>
      <c r="B68" s="149"/>
      <c r="C68" s="166" t="s">
        <v>193</v>
      </c>
      <c r="D68" s="190"/>
      <c r="E68" s="181">
        <v>-9.7004999999999999</v>
      </c>
      <c r="F68" s="200"/>
      <c r="G68" s="200"/>
      <c r="H68" s="176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</row>
    <row r="69" spans="1:47" outlineLevel="1">
      <c r="A69" s="146"/>
      <c r="B69" s="149"/>
      <c r="C69" s="166" t="s">
        <v>194</v>
      </c>
      <c r="D69" s="190"/>
      <c r="E69" s="181">
        <v>128.78</v>
      </c>
      <c r="F69" s="200"/>
      <c r="G69" s="200"/>
      <c r="H69" s="176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</row>
    <row r="70" spans="1:47" outlineLevel="1">
      <c r="A70" s="146"/>
      <c r="B70" s="149"/>
      <c r="C70" s="166" t="s">
        <v>195</v>
      </c>
      <c r="D70" s="190"/>
      <c r="E70" s="181">
        <v>-20.355</v>
      </c>
      <c r="F70" s="200"/>
      <c r="G70" s="200"/>
      <c r="H70" s="176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</row>
    <row r="71" spans="1:47" outlineLevel="1">
      <c r="A71" s="146"/>
      <c r="B71" s="149"/>
      <c r="C71" s="166" t="s">
        <v>196</v>
      </c>
      <c r="D71" s="190"/>
      <c r="E71" s="181">
        <v>-2.97</v>
      </c>
      <c r="F71" s="200"/>
      <c r="G71" s="200"/>
      <c r="H71" s="176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</row>
    <row r="72" spans="1:47" outlineLevel="1">
      <c r="A72" s="146"/>
      <c r="B72" s="149"/>
      <c r="C72" s="166" t="s">
        <v>187</v>
      </c>
      <c r="D72" s="190"/>
      <c r="E72" s="181"/>
      <c r="F72" s="200"/>
      <c r="G72" s="200"/>
      <c r="H72" s="176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</row>
    <row r="73" spans="1:47" outlineLevel="1">
      <c r="A73" s="146"/>
      <c r="B73" s="149"/>
      <c r="C73" s="166" t="s">
        <v>199</v>
      </c>
      <c r="D73" s="190"/>
      <c r="E73" s="181">
        <v>24.74</v>
      </c>
      <c r="F73" s="200"/>
      <c r="G73" s="200"/>
      <c r="H73" s="176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</row>
    <row r="74" spans="1:47" outlineLevel="1">
      <c r="A74" s="146"/>
      <c r="B74" s="149"/>
      <c r="C74" s="166" t="s">
        <v>200</v>
      </c>
      <c r="D74" s="190"/>
      <c r="E74" s="181">
        <v>23.26</v>
      </c>
      <c r="F74" s="200"/>
      <c r="G74" s="200"/>
      <c r="H74" s="176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</row>
    <row r="75" spans="1:47" outlineLevel="1">
      <c r="A75" s="146">
        <v>26</v>
      </c>
      <c r="B75" s="149" t="s">
        <v>201</v>
      </c>
      <c r="C75" s="165" t="s">
        <v>202</v>
      </c>
      <c r="D75" s="189" t="s">
        <v>151</v>
      </c>
      <c r="E75" s="200">
        <v>56</v>
      </c>
      <c r="F75" s="200"/>
      <c r="G75" s="200">
        <f>ROUND(E75*F75,2)</f>
        <v>0</v>
      </c>
      <c r="H75" s="176" t="s">
        <v>954</v>
      </c>
      <c r="I75" s="199"/>
      <c r="J75" s="145"/>
      <c r="K75" s="145"/>
      <c r="L75" s="145"/>
      <c r="M75" s="145"/>
      <c r="N75" s="145"/>
      <c r="O75" s="145"/>
      <c r="P75" s="145"/>
      <c r="Q75" s="145"/>
      <c r="R75" s="145" t="s">
        <v>125</v>
      </c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</row>
    <row r="76" spans="1:47" outlineLevel="1">
      <c r="A76" s="146"/>
      <c r="B76" s="149"/>
      <c r="C76" s="166" t="s">
        <v>187</v>
      </c>
      <c r="D76" s="190"/>
      <c r="E76" s="181"/>
      <c r="F76" s="200"/>
      <c r="G76" s="200"/>
      <c r="H76" s="176">
        <v>0</v>
      </c>
      <c r="I76" s="199"/>
      <c r="J76" s="145"/>
      <c r="K76" s="145"/>
      <c r="L76" s="145"/>
      <c r="M76" s="145"/>
      <c r="N76" s="145"/>
      <c r="O76" s="145"/>
      <c r="P76" s="145"/>
      <c r="Q76" s="145"/>
      <c r="R76" s="145" t="s">
        <v>127</v>
      </c>
      <c r="S76" s="145">
        <v>0</v>
      </c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</row>
    <row r="77" spans="1:47" outlineLevel="1">
      <c r="A77" s="146"/>
      <c r="B77" s="149"/>
      <c r="C77" s="166" t="s">
        <v>1608</v>
      </c>
      <c r="D77" s="190"/>
      <c r="E77" s="181">
        <v>49.88</v>
      </c>
      <c r="F77" s="200"/>
      <c r="G77" s="200"/>
      <c r="H77" s="176">
        <v>0</v>
      </c>
      <c r="I77" s="199"/>
      <c r="J77" s="145"/>
      <c r="K77" s="145"/>
      <c r="L77" s="145"/>
      <c r="M77" s="145"/>
      <c r="N77" s="145"/>
      <c r="O77" s="145"/>
      <c r="P77" s="145"/>
      <c r="Q77" s="145"/>
      <c r="R77" s="145" t="s">
        <v>127</v>
      </c>
      <c r="S77" s="145">
        <v>0</v>
      </c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</row>
    <row r="78" spans="1:47" outlineLevel="1">
      <c r="A78" s="146"/>
      <c r="B78" s="149"/>
      <c r="C78" s="166" t="s">
        <v>203</v>
      </c>
      <c r="D78" s="190"/>
      <c r="E78" s="181">
        <v>6.12</v>
      </c>
      <c r="F78" s="200"/>
      <c r="G78" s="200"/>
      <c r="H78" s="176">
        <v>0</v>
      </c>
      <c r="I78" s="199"/>
      <c r="J78" s="145"/>
      <c r="K78" s="145"/>
      <c r="L78" s="145"/>
      <c r="M78" s="145"/>
      <c r="N78" s="145"/>
      <c r="O78" s="145"/>
      <c r="P78" s="145"/>
      <c r="Q78" s="145"/>
      <c r="R78" s="145" t="s">
        <v>127</v>
      </c>
      <c r="S78" s="145">
        <v>0</v>
      </c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</row>
    <row r="79" spans="1:47" outlineLevel="1">
      <c r="A79" s="146">
        <v>27</v>
      </c>
      <c r="B79" s="149" t="s">
        <v>204</v>
      </c>
      <c r="C79" s="165" t="s">
        <v>205</v>
      </c>
      <c r="D79" s="189" t="s">
        <v>151</v>
      </c>
      <c r="E79" s="200">
        <v>88.2</v>
      </c>
      <c r="F79" s="200"/>
      <c r="G79" s="200">
        <f>ROUND(E79*F79,2)</f>
        <v>0</v>
      </c>
      <c r="H79" s="176" t="s">
        <v>954</v>
      </c>
      <c r="I79" s="199"/>
      <c r="J79" s="145"/>
      <c r="K79" s="145"/>
      <c r="L79" s="145"/>
      <c r="M79" s="145"/>
      <c r="N79" s="145"/>
      <c r="O79" s="145"/>
      <c r="P79" s="145"/>
      <c r="Q79" s="145"/>
      <c r="R79" s="145" t="s">
        <v>125</v>
      </c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</row>
    <row r="80" spans="1:47" outlineLevel="1">
      <c r="A80" s="146"/>
      <c r="B80" s="149"/>
      <c r="C80" s="166" t="s">
        <v>1609</v>
      </c>
      <c r="D80" s="190"/>
      <c r="E80" s="181">
        <v>45.68</v>
      </c>
      <c r="F80" s="200"/>
      <c r="G80" s="200"/>
      <c r="H80" s="176">
        <v>0</v>
      </c>
      <c r="I80" s="199"/>
      <c r="J80" s="145"/>
      <c r="K80" s="145"/>
      <c r="L80" s="145"/>
      <c r="M80" s="145"/>
      <c r="N80" s="145"/>
      <c r="O80" s="145"/>
      <c r="P80" s="145"/>
      <c r="Q80" s="145"/>
      <c r="R80" s="145" t="s">
        <v>127</v>
      </c>
      <c r="S80" s="145">
        <v>0</v>
      </c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</row>
    <row r="81" spans="1:47" outlineLevel="1">
      <c r="A81" s="146"/>
      <c r="B81" s="149"/>
      <c r="C81" s="166" t="s">
        <v>206</v>
      </c>
      <c r="D81" s="190"/>
      <c r="E81" s="181">
        <v>42.52</v>
      </c>
      <c r="F81" s="200"/>
      <c r="G81" s="200"/>
      <c r="H81" s="176">
        <v>0</v>
      </c>
      <c r="I81" s="199"/>
      <c r="J81" s="145"/>
      <c r="K81" s="145"/>
      <c r="L81" s="145"/>
      <c r="M81" s="145"/>
      <c r="N81" s="145"/>
      <c r="O81" s="145"/>
      <c r="P81" s="145"/>
      <c r="Q81" s="145"/>
      <c r="R81" s="145" t="s">
        <v>127</v>
      </c>
      <c r="S81" s="145">
        <v>0</v>
      </c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</row>
    <row r="82" spans="1:47" outlineLevel="1">
      <c r="A82" s="146">
        <v>28</v>
      </c>
      <c r="B82" s="149" t="s">
        <v>207</v>
      </c>
      <c r="C82" s="165" t="s">
        <v>208</v>
      </c>
      <c r="D82" s="189" t="s">
        <v>151</v>
      </c>
      <c r="E82" s="200">
        <v>71.14</v>
      </c>
      <c r="F82" s="200"/>
      <c r="G82" s="200">
        <f>ROUND(E82*F82,2)</f>
        <v>0</v>
      </c>
      <c r="H82" s="176" t="s">
        <v>954</v>
      </c>
      <c r="I82" s="199"/>
      <c r="J82" s="145"/>
      <c r="K82" s="145"/>
      <c r="L82" s="145"/>
      <c r="M82" s="145"/>
      <c r="N82" s="145"/>
      <c r="O82" s="145"/>
      <c r="P82" s="145"/>
      <c r="Q82" s="145"/>
      <c r="R82" s="145" t="s">
        <v>125</v>
      </c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</row>
    <row r="83" spans="1:47" outlineLevel="1">
      <c r="A83" s="146"/>
      <c r="B83" s="149"/>
      <c r="C83" s="166" t="s">
        <v>188</v>
      </c>
      <c r="D83" s="190"/>
      <c r="E83" s="181"/>
      <c r="F83" s="200"/>
      <c r="G83" s="200"/>
      <c r="H83" s="176">
        <v>0</v>
      </c>
      <c r="I83" s="199"/>
      <c r="J83" s="145"/>
      <c r="K83" s="145"/>
      <c r="L83" s="145"/>
      <c r="M83" s="145"/>
      <c r="N83" s="145"/>
      <c r="O83" s="145"/>
      <c r="P83" s="145"/>
      <c r="Q83" s="145"/>
      <c r="R83" s="145" t="s">
        <v>127</v>
      </c>
      <c r="S83" s="145">
        <v>0</v>
      </c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</row>
    <row r="84" spans="1:47" outlineLevel="1">
      <c r="A84" s="146"/>
      <c r="B84" s="149"/>
      <c r="C84" s="166" t="s">
        <v>1610</v>
      </c>
      <c r="D84" s="190"/>
      <c r="E84" s="181">
        <v>71.44</v>
      </c>
      <c r="F84" s="200"/>
      <c r="G84" s="200"/>
      <c r="H84" s="176">
        <v>0</v>
      </c>
      <c r="I84" s="199"/>
      <c r="J84" s="145"/>
      <c r="K84" s="145"/>
      <c r="L84" s="145"/>
      <c r="M84" s="145"/>
      <c r="N84" s="145"/>
      <c r="O84" s="145"/>
      <c r="P84" s="145"/>
      <c r="Q84" s="145"/>
      <c r="R84" s="145" t="s">
        <v>127</v>
      </c>
      <c r="S84" s="145">
        <v>0</v>
      </c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</row>
    <row r="85" spans="1:47" outlineLevel="1">
      <c r="A85" s="146">
        <v>29</v>
      </c>
      <c r="B85" s="149" t="s">
        <v>209</v>
      </c>
      <c r="C85" s="165" t="s">
        <v>210</v>
      </c>
      <c r="D85" s="189" t="s">
        <v>151</v>
      </c>
      <c r="E85" s="200">
        <v>42.37</v>
      </c>
      <c r="F85" s="200"/>
      <c r="G85" s="200">
        <f>ROUND(E85*F85,2)</f>
        <v>0</v>
      </c>
      <c r="H85" s="176" t="s">
        <v>954</v>
      </c>
      <c r="I85" s="199"/>
      <c r="J85" s="145"/>
      <c r="K85" s="145"/>
      <c r="L85" s="145"/>
      <c r="M85" s="145"/>
      <c r="N85" s="145"/>
      <c r="O85" s="145"/>
      <c r="P85" s="145"/>
      <c r="Q85" s="145"/>
      <c r="R85" s="145" t="s">
        <v>125</v>
      </c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</row>
    <row r="86" spans="1:47" outlineLevel="1">
      <c r="A86" s="146"/>
      <c r="B86" s="149"/>
      <c r="C86" s="166" t="s">
        <v>1611</v>
      </c>
      <c r="D86" s="190"/>
      <c r="E86" s="181">
        <v>33.81</v>
      </c>
      <c r="F86" s="200"/>
      <c r="G86" s="200"/>
      <c r="H86" s="176">
        <v>0</v>
      </c>
      <c r="I86" s="199"/>
      <c r="J86" s="145"/>
      <c r="K86" s="145"/>
      <c r="L86" s="145"/>
      <c r="M86" s="145"/>
      <c r="N86" s="145"/>
      <c r="O86" s="145"/>
      <c r="P86" s="145"/>
      <c r="Q86" s="145"/>
      <c r="R86" s="145" t="s">
        <v>127</v>
      </c>
      <c r="S86" s="145">
        <v>0</v>
      </c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</row>
    <row r="87" spans="1:47" outlineLevel="1">
      <c r="A87" s="146"/>
      <c r="B87" s="149"/>
      <c r="C87" s="166" t="s">
        <v>211</v>
      </c>
      <c r="D87" s="190"/>
      <c r="E87" s="181">
        <v>8.56</v>
      </c>
      <c r="F87" s="200"/>
      <c r="G87" s="200"/>
      <c r="H87" s="176">
        <v>0</v>
      </c>
      <c r="I87" s="199"/>
      <c r="J87" s="145"/>
      <c r="K87" s="145"/>
      <c r="L87" s="145"/>
      <c r="M87" s="145"/>
      <c r="N87" s="145"/>
      <c r="O87" s="145"/>
      <c r="P87" s="145"/>
      <c r="Q87" s="145"/>
      <c r="R87" s="145" t="s">
        <v>127</v>
      </c>
      <c r="S87" s="145">
        <v>0</v>
      </c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</row>
    <row r="88" spans="1:47" outlineLevel="1">
      <c r="A88" s="146">
        <v>30</v>
      </c>
      <c r="B88" s="149" t="s">
        <v>212</v>
      </c>
      <c r="C88" s="165" t="s">
        <v>213</v>
      </c>
      <c r="D88" s="189" t="s">
        <v>151</v>
      </c>
      <c r="E88" s="200">
        <v>7.69</v>
      </c>
      <c r="F88" s="200"/>
      <c r="G88" s="200">
        <f>ROUND(E88*F88,2)</f>
        <v>0</v>
      </c>
      <c r="H88" s="176" t="s">
        <v>954</v>
      </c>
      <c r="I88" s="199"/>
      <c r="J88" s="145"/>
      <c r="K88" s="145"/>
      <c r="L88" s="145"/>
      <c r="M88" s="145"/>
      <c r="N88" s="145"/>
      <c r="O88" s="145"/>
      <c r="P88" s="145"/>
      <c r="Q88" s="145"/>
      <c r="R88" s="145" t="s">
        <v>125</v>
      </c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</row>
    <row r="89" spans="1:47" outlineLevel="1">
      <c r="A89" s="146"/>
      <c r="B89" s="149"/>
      <c r="C89" s="166" t="s">
        <v>214</v>
      </c>
      <c r="D89" s="190"/>
      <c r="E89" s="181"/>
      <c r="F89" s="200"/>
      <c r="G89" s="200"/>
      <c r="H89" s="176">
        <v>0</v>
      </c>
      <c r="I89" s="199"/>
      <c r="J89" s="145"/>
      <c r="K89" s="145"/>
      <c r="L89" s="145"/>
      <c r="M89" s="145"/>
      <c r="N89" s="145"/>
      <c r="O89" s="145"/>
      <c r="P89" s="145"/>
      <c r="Q89" s="145"/>
      <c r="R89" s="145" t="s">
        <v>127</v>
      </c>
      <c r="S89" s="145">
        <v>0</v>
      </c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</row>
    <row r="90" spans="1:47" outlineLevel="1">
      <c r="A90" s="146"/>
      <c r="B90" s="149"/>
      <c r="C90" s="166" t="s">
        <v>1658</v>
      </c>
      <c r="D90" s="190"/>
      <c r="E90" s="181">
        <v>4</v>
      </c>
      <c r="F90" s="200"/>
      <c r="G90" s="200"/>
      <c r="H90" s="176">
        <v>0</v>
      </c>
      <c r="I90" s="199"/>
      <c r="J90" s="145"/>
      <c r="K90" s="145"/>
      <c r="L90" s="145"/>
      <c r="M90" s="145"/>
      <c r="N90" s="145"/>
      <c r="O90" s="145"/>
      <c r="P90" s="145"/>
      <c r="Q90" s="145"/>
      <c r="R90" s="145" t="s">
        <v>127</v>
      </c>
      <c r="S90" s="145">
        <v>0</v>
      </c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</row>
    <row r="91" spans="1:47" outlineLevel="1">
      <c r="A91" s="146"/>
      <c r="B91" s="149"/>
      <c r="C91" s="166" t="s">
        <v>215</v>
      </c>
      <c r="D91" s="190"/>
      <c r="E91" s="181">
        <v>3.6875</v>
      </c>
      <c r="F91" s="200"/>
      <c r="G91" s="200"/>
      <c r="H91" s="176">
        <v>0</v>
      </c>
      <c r="I91" s="199"/>
      <c r="J91" s="145"/>
      <c r="K91" s="145"/>
      <c r="L91" s="145"/>
      <c r="M91" s="145"/>
      <c r="N91" s="145"/>
      <c r="O91" s="145"/>
      <c r="P91" s="145"/>
      <c r="Q91" s="145"/>
      <c r="R91" s="145" t="s">
        <v>127</v>
      </c>
      <c r="S91" s="145">
        <v>0</v>
      </c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</row>
    <row r="92" spans="1:47" outlineLevel="1">
      <c r="A92" s="146">
        <v>31</v>
      </c>
      <c r="B92" s="149" t="s">
        <v>216</v>
      </c>
      <c r="C92" s="165" t="s">
        <v>217</v>
      </c>
      <c r="D92" s="189" t="s">
        <v>151</v>
      </c>
      <c r="E92" s="200">
        <v>27.4</v>
      </c>
      <c r="F92" s="200"/>
      <c r="G92" s="200">
        <f>ROUND(E92*F92,2)</f>
        <v>0</v>
      </c>
      <c r="H92" s="176" t="s">
        <v>954</v>
      </c>
      <c r="I92" s="199"/>
      <c r="J92" s="145"/>
      <c r="K92" s="145"/>
      <c r="L92" s="145"/>
      <c r="M92" s="145"/>
      <c r="N92" s="145"/>
      <c r="O92" s="145"/>
      <c r="P92" s="145"/>
      <c r="Q92" s="145"/>
      <c r="R92" s="145" t="s">
        <v>125</v>
      </c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</row>
    <row r="93" spans="1:47" outlineLevel="1">
      <c r="A93" s="146"/>
      <c r="B93" s="149"/>
      <c r="C93" s="166" t="s">
        <v>218</v>
      </c>
      <c r="D93" s="190"/>
      <c r="E93" s="181"/>
      <c r="F93" s="200"/>
      <c r="G93" s="200"/>
      <c r="H93" s="176">
        <v>0</v>
      </c>
      <c r="I93" s="199"/>
      <c r="J93" s="145"/>
      <c r="K93" s="145"/>
      <c r="L93" s="145"/>
      <c r="M93" s="145"/>
      <c r="N93" s="145"/>
      <c r="O93" s="145"/>
      <c r="P93" s="145"/>
      <c r="Q93" s="145"/>
      <c r="R93" s="145" t="s">
        <v>127</v>
      </c>
      <c r="S93" s="145">
        <v>0</v>
      </c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</row>
    <row r="94" spans="1:47" outlineLevel="1">
      <c r="A94" s="146"/>
      <c r="B94" s="149"/>
      <c r="C94" s="166" t="s">
        <v>219</v>
      </c>
      <c r="D94" s="190"/>
      <c r="E94" s="181">
        <v>1.5249999999999999</v>
      </c>
      <c r="F94" s="200"/>
      <c r="G94" s="200"/>
      <c r="H94" s="176">
        <v>0</v>
      </c>
      <c r="I94" s="199"/>
      <c r="J94" s="145"/>
      <c r="K94" s="145"/>
      <c r="L94" s="145"/>
      <c r="M94" s="145"/>
      <c r="N94" s="145"/>
      <c r="O94" s="145"/>
      <c r="P94" s="145"/>
      <c r="Q94" s="145"/>
      <c r="R94" s="145" t="s">
        <v>127</v>
      </c>
      <c r="S94" s="145">
        <v>0</v>
      </c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</row>
    <row r="95" spans="1:47" outlineLevel="1">
      <c r="A95" s="146"/>
      <c r="B95" s="149"/>
      <c r="C95" s="166" t="s">
        <v>1612</v>
      </c>
      <c r="D95" s="190"/>
      <c r="E95" s="181">
        <v>25.87</v>
      </c>
      <c r="F95" s="200"/>
      <c r="G95" s="200"/>
      <c r="H95" s="176">
        <v>0</v>
      </c>
      <c r="I95" s="199"/>
      <c r="J95" s="145"/>
      <c r="K95" s="145"/>
      <c r="L95" s="145"/>
      <c r="M95" s="145"/>
      <c r="N95" s="145"/>
      <c r="O95" s="145"/>
      <c r="P95" s="145"/>
      <c r="Q95" s="145"/>
      <c r="R95" s="145" t="s">
        <v>127</v>
      </c>
      <c r="S95" s="145">
        <v>0</v>
      </c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</row>
    <row r="96" spans="1:47" outlineLevel="1">
      <c r="A96" s="146">
        <v>32</v>
      </c>
      <c r="B96" s="149" t="s">
        <v>220</v>
      </c>
      <c r="C96" s="165" t="s">
        <v>221</v>
      </c>
      <c r="D96" s="189" t="s">
        <v>162</v>
      </c>
      <c r="E96" s="200">
        <v>0.86</v>
      </c>
      <c r="F96" s="200"/>
      <c r="G96" s="200">
        <f>ROUND(E96*F96,2)</f>
        <v>0</v>
      </c>
      <c r="H96" s="176" t="s">
        <v>954</v>
      </c>
      <c r="I96" s="199"/>
      <c r="J96" s="145"/>
      <c r="K96" s="145"/>
      <c r="L96" s="145"/>
      <c r="M96" s="145"/>
      <c r="N96" s="145"/>
      <c r="O96" s="145"/>
      <c r="P96" s="145"/>
      <c r="Q96" s="145"/>
      <c r="R96" s="145" t="s">
        <v>125</v>
      </c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</row>
    <row r="97" spans="1:47" outlineLevel="1">
      <c r="A97" s="146"/>
      <c r="B97" s="149"/>
      <c r="C97" s="166" t="s">
        <v>222</v>
      </c>
      <c r="D97" s="190"/>
      <c r="E97" s="181">
        <v>0.86</v>
      </c>
      <c r="F97" s="200"/>
      <c r="G97" s="200"/>
      <c r="H97" s="176">
        <v>0</v>
      </c>
      <c r="I97" s="199"/>
      <c r="J97" s="145"/>
      <c r="K97" s="145"/>
      <c r="L97" s="145"/>
      <c r="M97" s="145"/>
      <c r="N97" s="145"/>
      <c r="O97" s="145"/>
      <c r="P97" s="145"/>
      <c r="Q97" s="145"/>
      <c r="R97" s="145" t="s">
        <v>127</v>
      </c>
      <c r="S97" s="145">
        <v>0</v>
      </c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</row>
    <row r="98" spans="1:47" outlineLevel="1">
      <c r="A98" s="146">
        <v>33</v>
      </c>
      <c r="B98" s="149" t="s">
        <v>223</v>
      </c>
      <c r="C98" s="165" t="s">
        <v>224</v>
      </c>
      <c r="D98" s="189" t="s">
        <v>162</v>
      </c>
      <c r="E98" s="200">
        <v>1.1000000000000001</v>
      </c>
      <c r="F98" s="200"/>
      <c r="G98" s="200">
        <f>ROUND(E98*F98,2)</f>
        <v>0</v>
      </c>
      <c r="H98" s="176" t="s">
        <v>954</v>
      </c>
      <c r="I98" s="199"/>
      <c r="J98" s="145"/>
      <c r="K98" s="145"/>
      <c r="L98" s="145"/>
      <c r="M98" s="145"/>
      <c r="N98" s="145"/>
      <c r="O98" s="145"/>
      <c r="P98" s="145"/>
      <c r="Q98" s="145"/>
      <c r="R98" s="145" t="s">
        <v>125</v>
      </c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</row>
    <row r="99" spans="1:47" outlineLevel="1">
      <c r="A99" s="146"/>
      <c r="B99" s="149"/>
      <c r="C99" s="166" t="s">
        <v>225</v>
      </c>
      <c r="D99" s="190"/>
      <c r="E99" s="181">
        <v>1.1000000000000001</v>
      </c>
      <c r="F99" s="200"/>
      <c r="G99" s="200"/>
      <c r="H99" s="176">
        <v>0</v>
      </c>
      <c r="I99" s="199"/>
      <c r="J99" s="145"/>
      <c r="K99" s="145"/>
      <c r="L99" s="145"/>
      <c r="M99" s="145"/>
      <c r="N99" s="145"/>
      <c r="O99" s="145"/>
      <c r="P99" s="145"/>
      <c r="Q99" s="145"/>
      <c r="R99" s="145" t="s">
        <v>127</v>
      </c>
      <c r="S99" s="145">
        <v>0</v>
      </c>
      <c r="T99" s="145"/>
      <c r="U99" s="145"/>
      <c r="V99" s="145"/>
      <c r="W99" s="145"/>
      <c r="X99" s="145"/>
      <c r="Y99" s="145"/>
      <c r="Z99" s="145"/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</row>
    <row r="100" spans="1:47" outlineLevel="1">
      <c r="A100" s="146">
        <v>34</v>
      </c>
      <c r="B100" s="149" t="s">
        <v>226</v>
      </c>
      <c r="C100" s="165" t="s">
        <v>227</v>
      </c>
      <c r="D100" s="189" t="s">
        <v>162</v>
      </c>
      <c r="E100" s="200">
        <v>1.1000000000000001</v>
      </c>
      <c r="F100" s="200"/>
      <c r="G100" s="200">
        <f>ROUND(E100*F100,2)</f>
        <v>0</v>
      </c>
      <c r="H100" s="176" t="s">
        <v>954</v>
      </c>
      <c r="I100" s="199"/>
      <c r="J100" s="145"/>
      <c r="K100" s="145"/>
      <c r="L100" s="145"/>
      <c r="M100" s="145"/>
      <c r="N100" s="145"/>
      <c r="O100" s="145"/>
      <c r="P100" s="145"/>
      <c r="Q100" s="145"/>
      <c r="R100" s="145" t="s">
        <v>228</v>
      </c>
      <c r="S100" s="145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</row>
    <row r="101" spans="1:47" outlineLevel="1">
      <c r="A101" s="146"/>
      <c r="B101" s="149"/>
      <c r="C101" s="166" t="s">
        <v>225</v>
      </c>
      <c r="D101" s="190"/>
      <c r="E101" s="181">
        <v>1.1000000000000001</v>
      </c>
      <c r="F101" s="200"/>
      <c r="G101" s="200"/>
      <c r="H101" s="176">
        <v>0</v>
      </c>
      <c r="I101" s="199"/>
      <c r="J101" s="145"/>
      <c r="K101" s="145"/>
      <c r="L101" s="145"/>
      <c r="M101" s="145"/>
      <c r="N101" s="145"/>
      <c r="O101" s="145"/>
      <c r="P101" s="145"/>
      <c r="Q101" s="145"/>
      <c r="R101" s="145" t="s">
        <v>127</v>
      </c>
      <c r="S101" s="145">
        <v>0</v>
      </c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</row>
    <row r="102" spans="1:47" ht="22.5" outlineLevel="1">
      <c r="A102" s="146">
        <v>35</v>
      </c>
      <c r="B102" s="149" t="s">
        <v>229</v>
      </c>
      <c r="C102" s="165" t="s">
        <v>230</v>
      </c>
      <c r="D102" s="189" t="s">
        <v>151</v>
      </c>
      <c r="E102" s="200">
        <v>20.736000000000001</v>
      </c>
      <c r="F102" s="200"/>
      <c r="G102" s="200">
        <f>ROUND(E102*F102,2)</f>
        <v>0</v>
      </c>
      <c r="H102" s="176" t="s">
        <v>954</v>
      </c>
      <c r="I102" s="199"/>
      <c r="J102" s="145"/>
      <c r="K102" s="145"/>
      <c r="L102" s="145"/>
      <c r="M102" s="145"/>
      <c r="N102" s="145"/>
      <c r="O102" s="145"/>
      <c r="P102" s="145"/>
      <c r="Q102" s="145"/>
      <c r="R102" s="145" t="s">
        <v>125</v>
      </c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</row>
    <row r="103" spans="1:47" outlineLevel="1">
      <c r="A103" s="146"/>
      <c r="B103" s="149"/>
      <c r="C103" s="166" t="s">
        <v>231</v>
      </c>
      <c r="D103" s="190"/>
      <c r="E103" s="181">
        <v>20.736000000000001</v>
      </c>
      <c r="F103" s="200"/>
      <c r="G103" s="200"/>
      <c r="H103" s="176">
        <v>0</v>
      </c>
      <c r="I103" s="199"/>
      <c r="J103" s="145"/>
      <c r="K103" s="145"/>
      <c r="L103" s="145"/>
      <c r="M103" s="145"/>
      <c r="N103" s="145"/>
      <c r="O103" s="145"/>
      <c r="P103" s="145"/>
      <c r="Q103" s="145"/>
      <c r="R103" s="145" t="s">
        <v>127</v>
      </c>
      <c r="S103" s="145">
        <v>0</v>
      </c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</row>
    <row r="104" spans="1:47" outlineLevel="1">
      <c r="A104" s="146">
        <v>36</v>
      </c>
      <c r="B104" s="149" t="s">
        <v>232</v>
      </c>
      <c r="C104" s="165" t="s">
        <v>233</v>
      </c>
      <c r="D104" s="189" t="s">
        <v>234</v>
      </c>
      <c r="E104" s="200">
        <v>88</v>
      </c>
      <c r="F104" s="200"/>
      <c r="G104" s="200">
        <f>ROUND(E104*F104,2)</f>
        <v>0</v>
      </c>
      <c r="H104" s="176" t="s">
        <v>954</v>
      </c>
      <c r="I104" s="199"/>
      <c r="J104" s="145"/>
      <c r="K104" s="145"/>
      <c r="L104" s="145"/>
      <c r="M104" s="145"/>
      <c r="N104" s="145"/>
      <c r="O104" s="145"/>
      <c r="P104" s="145"/>
      <c r="Q104" s="145"/>
      <c r="R104" s="145" t="s">
        <v>125</v>
      </c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</row>
    <row r="105" spans="1:47" outlineLevel="1">
      <c r="A105" s="146"/>
      <c r="B105" s="149"/>
      <c r="C105" s="166" t="s">
        <v>235</v>
      </c>
      <c r="D105" s="190"/>
      <c r="E105" s="181">
        <v>36</v>
      </c>
      <c r="F105" s="200"/>
      <c r="G105" s="200"/>
      <c r="H105" s="176">
        <v>0</v>
      </c>
      <c r="I105" s="199"/>
      <c r="J105" s="145"/>
      <c r="K105" s="145"/>
      <c r="L105" s="145"/>
      <c r="M105" s="145"/>
      <c r="N105" s="145"/>
      <c r="O105" s="145"/>
      <c r="P105" s="145"/>
      <c r="Q105" s="145"/>
      <c r="R105" s="145" t="s">
        <v>127</v>
      </c>
      <c r="S105" s="145">
        <v>0</v>
      </c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</row>
    <row r="106" spans="1:47" outlineLevel="1">
      <c r="A106" s="146"/>
      <c r="B106" s="149"/>
      <c r="C106" s="166" t="s">
        <v>236</v>
      </c>
      <c r="D106" s="190"/>
      <c r="E106" s="181">
        <v>52</v>
      </c>
      <c r="F106" s="200"/>
      <c r="G106" s="200"/>
      <c r="H106" s="176">
        <v>0</v>
      </c>
      <c r="I106" s="199"/>
      <c r="J106" s="145"/>
      <c r="K106" s="145"/>
      <c r="L106" s="145"/>
      <c r="M106" s="145"/>
      <c r="N106" s="145"/>
      <c r="O106" s="145"/>
      <c r="P106" s="145"/>
      <c r="Q106" s="145"/>
      <c r="R106" s="145" t="s">
        <v>127</v>
      </c>
      <c r="S106" s="145">
        <v>0</v>
      </c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</row>
    <row r="107" spans="1:47" outlineLevel="1">
      <c r="A107" s="146">
        <v>37</v>
      </c>
      <c r="B107" s="149" t="s">
        <v>237</v>
      </c>
      <c r="C107" s="165" t="s">
        <v>238</v>
      </c>
      <c r="D107" s="189" t="s">
        <v>234</v>
      </c>
      <c r="E107" s="200">
        <v>65.3</v>
      </c>
      <c r="F107" s="200"/>
      <c r="G107" s="200">
        <f>ROUND(E107*F107,2)</f>
        <v>0</v>
      </c>
      <c r="H107" s="176" t="s">
        <v>954</v>
      </c>
      <c r="I107" s="199"/>
      <c r="J107" s="145"/>
      <c r="K107" s="145"/>
      <c r="L107" s="145"/>
      <c r="M107" s="145"/>
      <c r="N107" s="145"/>
      <c r="O107" s="145"/>
      <c r="P107" s="145"/>
      <c r="Q107" s="145"/>
      <c r="R107" s="145" t="s">
        <v>125</v>
      </c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</row>
    <row r="108" spans="1:47" outlineLevel="1">
      <c r="A108" s="146"/>
      <c r="B108" s="149"/>
      <c r="C108" s="166" t="s">
        <v>239</v>
      </c>
      <c r="D108" s="190"/>
      <c r="E108" s="181"/>
      <c r="F108" s="200"/>
      <c r="G108" s="200"/>
      <c r="H108" s="176">
        <v>0</v>
      </c>
      <c r="I108" s="199"/>
      <c r="J108" s="145"/>
      <c r="K108" s="145"/>
      <c r="L108" s="145"/>
      <c r="M108" s="145"/>
      <c r="N108" s="145"/>
      <c r="O108" s="145"/>
      <c r="P108" s="145"/>
      <c r="Q108" s="145"/>
      <c r="R108" s="145" t="s">
        <v>127</v>
      </c>
      <c r="S108" s="145">
        <v>0</v>
      </c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</row>
    <row r="109" spans="1:47" outlineLevel="1">
      <c r="A109" s="146"/>
      <c r="B109" s="149"/>
      <c r="C109" s="166" t="s">
        <v>240</v>
      </c>
      <c r="D109" s="190"/>
      <c r="E109" s="181">
        <v>11.1</v>
      </c>
      <c r="F109" s="200"/>
      <c r="G109" s="200"/>
      <c r="H109" s="176">
        <v>0</v>
      </c>
      <c r="I109" s="199"/>
      <c r="J109" s="145"/>
      <c r="K109" s="145"/>
      <c r="L109" s="145"/>
      <c r="M109" s="145"/>
      <c r="N109" s="145"/>
      <c r="O109" s="145"/>
      <c r="P109" s="145"/>
      <c r="Q109" s="145"/>
      <c r="R109" s="145" t="s">
        <v>127</v>
      </c>
      <c r="S109" s="145">
        <v>0</v>
      </c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</row>
    <row r="110" spans="1:47" outlineLevel="1">
      <c r="A110" s="146"/>
      <c r="B110" s="149"/>
      <c r="C110" s="166" t="s">
        <v>241</v>
      </c>
      <c r="D110" s="190"/>
      <c r="E110" s="181">
        <v>1.8</v>
      </c>
      <c r="F110" s="200"/>
      <c r="G110" s="200"/>
      <c r="H110" s="176">
        <v>0</v>
      </c>
      <c r="I110" s="199"/>
      <c r="J110" s="145"/>
      <c r="K110" s="145"/>
      <c r="L110" s="145"/>
      <c r="M110" s="145"/>
      <c r="N110" s="145"/>
      <c r="O110" s="145"/>
      <c r="P110" s="145"/>
      <c r="Q110" s="145"/>
      <c r="R110" s="145" t="s">
        <v>127</v>
      </c>
      <c r="S110" s="145">
        <v>0</v>
      </c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</row>
    <row r="111" spans="1:47" outlineLevel="1">
      <c r="A111" s="146"/>
      <c r="B111" s="149"/>
      <c r="C111" s="166" t="s">
        <v>242</v>
      </c>
      <c r="D111" s="190"/>
      <c r="E111" s="181"/>
      <c r="F111" s="200"/>
      <c r="G111" s="200"/>
      <c r="H111" s="176">
        <v>0</v>
      </c>
      <c r="I111" s="199"/>
      <c r="J111" s="145"/>
      <c r="K111" s="145"/>
      <c r="L111" s="145"/>
      <c r="M111" s="145"/>
      <c r="N111" s="145"/>
      <c r="O111" s="145"/>
      <c r="P111" s="145"/>
      <c r="Q111" s="145"/>
      <c r="R111" s="145" t="s">
        <v>127</v>
      </c>
      <c r="S111" s="145">
        <v>0</v>
      </c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</row>
    <row r="112" spans="1:47" outlineLevel="1">
      <c r="A112" s="146"/>
      <c r="B112" s="149"/>
      <c r="C112" s="166" t="s">
        <v>243</v>
      </c>
      <c r="D112" s="190"/>
      <c r="E112" s="181">
        <v>9.3000000000000007</v>
      </c>
      <c r="F112" s="200"/>
      <c r="G112" s="200"/>
      <c r="H112" s="176">
        <v>0</v>
      </c>
      <c r="I112" s="199"/>
      <c r="J112" s="145"/>
      <c r="K112" s="145"/>
      <c r="L112" s="145"/>
      <c r="M112" s="145"/>
      <c r="N112" s="145"/>
      <c r="O112" s="145"/>
      <c r="P112" s="145"/>
      <c r="Q112" s="145"/>
      <c r="R112" s="145" t="s">
        <v>127</v>
      </c>
      <c r="S112" s="145">
        <v>0</v>
      </c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</row>
    <row r="113" spans="1:47" outlineLevel="1">
      <c r="A113" s="146"/>
      <c r="B113" s="149"/>
      <c r="C113" s="166" t="s">
        <v>244</v>
      </c>
      <c r="D113" s="190"/>
      <c r="E113" s="181">
        <v>13</v>
      </c>
      <c r="F113" s="200"/>
      <c r="G113" s="200"/>
      <c r="H113" s="176">
        <v>0</v>
      </c>
      <c r="I113" s="199"/>
      <c r="J113" s="145"/>
      <c r="K113" s="145"/>
      <c r="L113" s="145"/>
      <c r="M113" s="145"/>
      <c r="N113" s="145"/>
      <c r="O113" s="145"/>
      <c r="P113" s="145"/>
      <c r="Q113" s="145"/>
      <c r="R113" s="145" t="s">
        <v>127</v>
      </c>
      <c r="S113" s="145">
        <v>0</v>
      </c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</row>
    <row r="114" spans="1:47" outlineLevel="1">
      <c r="A114" s="146"/>
      <c r="B114" s="149"/>
      <c r="C114" s="166" t="s">
        <v>245</v>
      </c>
      <c r="D114" s="190"/>
      <c r="E114" s="181"/>
      <c r="F114" s="200"/>
      <c r="G114" s="200"/>
      <c r="H114" s="176">
        <v>0</v>
      </c>
      <c r="I114" s="199"/>
      <c r="J114" s="145"/>
      <c r="K114" s="145"/>
      <c r="L114" s="145"/>
      <c r="M114" s="145"/>
      <c r="N114" s="145"/>
      <c r="O114" s="145"/>
      <c r="P114" s="145"/>
      <c r="Q114" s="145"/>
      <c r="R114" s="145" t="s">
        <v>127</v>
      </c>
      <c r="S114" s="145">
        <v>0</v>
      </c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</row>
    <row r="115" spans="1:47" outlineLevel="1">
      <c r="A115" s="146"/>
      <c r="B115" s="149"/>
      <c r="C115" s="166" t="s">
        <v>246</v>
      </c>
      <c r="D115" s="190"/>
      <c r="E115" s="181">
        <v>18.100000000000001</v>
      </c>
      <c r="F115" s="200"/>
      <c r="G115" s="200"/>
      <c r="H115" s="176">
        <v>0</v>
      </c>
      <c r="I115" s="199"/>
      <c r="J115" s="145"/>
      <c r="K115" s="145"/>
      <c r="L115" s="145"/>
      <c r="M115" s="145"/>
      <c r="N115" s="145"/>
      <c r="O115" s="145"/>
      <c r="P115" s="145"/>
      <c r="Q115" s="145"/>
      <c r="R115" s="145" t="s">
        <v>127</v>
      </c>
      <c r="S115" s="145">
        <v>0</v>
      </c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</row>
    <row r="116" spans="1:47" outlineLevel="1">
      <c r="A116" s="146"/>
      <c r="B116" s="149"/>
      <c r="C116" s="166" t="s">
        <v>247</v>
      </c>
      <c r="D116" s="190"/>
      <c r="E116" s="181"/>
      <c r="F116" s="200"/>
      <c r="G116" s="200"/>
      <c r="H116" s="176">
        <v>0</v>
      </c>
      <c r="I116" s="199"/>
      <c r="J116" s="145"/>
      <c r="K116" s="145"/>
      <c r="L116" s="145"/>
      <c r="M116" s="145"/>
      <c r="N116" s="145"/>
      <c r="O116" s="145"/>
      <c r="P116" s="145"/>
      <c r="Q116" s="145"/>
      <c r="R116" s="145" t="s">
        <v>127</v>
      </c>
      <c r="S116" s="145">
        <v>0</v>
      </c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</row>
    <row r="117" spans="1:47" outlineLevel="1">
      <c r="A117" s="146"/>
      <c r="B117" s="149"/>
      <c r="C117" s="166" t="s">
        <v>248</v>
      </c>
      <c r="D117" s="190"/>
      <c r="E117" s="181">
        <v>9.0500000000000007</v>
      </c>
      <c r="F117" s="200"/>
      <c r="G117" s="200"/>
      <c r="H117" s="176">
        <v>0</v>
      </c>
      <c r="I117" s="199"/>
      <c r="J117" s="145"/>
      <c r="K117" s="145"/>
      <c r="L117" s="145"/>
      <c r="M117" s="145"/>
      <c r="N117" s="145"/>
      <c r="O117" s="145"/>
      <c r="P117" s="145"/>
      <c r="Q117" s="145"/>
      <c r="R117" s="145" t="s">
        <v>127</v>
      </c>
      <c r="S117" s="145">
        <v>0</v>
      </c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</row>
    <row r="118" spans="1:47" outlineLevel="1">
      <c r="A118" s="146"/>
      <c r="B118" s="149"/>
      <c r="C118" s="166" t="s">
        <v>249</v>
      </c>
      <c r="D118" s="190"/>
      <c r="E118" s="181">
        <v>2.95</v>
      </c>
      <c r="F118" s="200"/>
      <c r="G118" s="200"/>
      <c r="H118" s="176">
        <v>0</v>
      </c>
      <c r="I118" s="199"/>
      <c r="J118" s="145"/>
      <c r="K118" s="145"/>
      <c r="L118" s="145"/>
      <c r="M118" s="145"/>
      <c r="N118" s="145"/>
      <c r="O118" s="145"/>
      <c r="P118" s="145"/>
      <c r="Q118" s="145"/>
      <c r="R118" s="145" t="s">
        <v>127</v>
      </c>
      <c r="S118" s="145">
        <v>0</v>
      </c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</row>
    <row r="119" spans="1:47" outlineLevel="1">
      <c r="A119" s="146">
        <v>38</v>
      </c>
      <c r="B119" s="149" t="s">
        <v>250</v>
      </c>
      <c r="C119" s="165" t="s">
        <v>251</v>
      </c>
      <c r="D119" s="189" t="s">
        <v>234</v>
      </c>
      <c r="E119" s="200">
        <v>65.3</v>
      </c>
      <c r="F119" s="200"/>
      <c r="G119" s="200">
        <f>ROUND(E119*F119,2)</f>
        <v>0</v>
      </c>
      <c r="H119" s="176" t="s">
        <v>954</v>
      </c>
      <c r="I119" s="199"/>
      <c r="J119" s="145"/>
      <c r="K119" s="145"/>
      <c r="L119" s="145"/>
      <c r="M119" s="145"/>
      <c r="N119" s="145"/>
      <c r="O119" s="145"/>
      <c r="P119" s="145"/>
      <c r="Q119" s="145"/>
      <c r="R119" s="145" t="s">
        <v>125</v>
      </c>
      <c r="S119" s="145"/>
      <c r="T119" s="145"/>
      <c r="U119" s="145"/>
      <c r="V119" s="145"/>
      <c r="W119" s="145"/>
      <c r="X119" s="145"/>
      <c r="Y119" s="145"/>
      <c r="Z119" s="145"/>
      <c r="AA119" s="145"/>
      <c r="AB119" s="145"/>
      <c r="AC119" s="145"/>
      <c r="AD119" s="145"/>
      <c r="AE119" s="145"/>
      <c r="AF119" s="145"/>
      <c r="AG119" s="145"/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</row>
    <row r="120" spans="1:47" outlineLevel="1">
      <c r="A120" s="146"/>
      <c r="B120" s="149"/>
      <c r="C120" s="166" t="s">
        <v>239</v>
      </c>
      <c r="D120" s="190"/>
      <c r="E120" s="181"/>
      <c r="F120" s="200"/>
      <c r="G120" s="200"/>
      <c r="H120" s="176">
        <v>0</v>
      </c>
      <c r="I120" s="199"/>
      <c r="J120" s="145"/>
      <c r="K120" s="145"/>
      <c r="L120" s="145"/>
      <c r="M120" s="145"/>
      <c r="N120" s="145"/>
      <c r="O120" s="145"/>
      <c r="P120" s="145"/>
      <c r="Q120" s="145"/>
      <c r="R120" s="145" t="s">
        <v>127</v>
      </c>
      <c r="S120" s="145">
        <v>0</v>
      </c>
      <c r="T120" s="145"/>
      <c r="U120" s="145"/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</row>
    <row r="121" spans="1:47" outlineLevel="1">
      <c r="A121" s="146"/>
      <c r="B121" s="149"/>
      <c r="C121" s="166" t="s">
        <v>240</v>
      </c>
      <c r="D121" s="190"/>
      <c r="E121" s="181">
        <v>11.1</v>
      </c>
      <c r="F121" s="200"/>
      <c r="G121" s="200"/>
      <c r="H121" s="176">
        <v>0</v>
      </c>
      <c r="I121" s="199"/>
      <c r="J121" s="145"/>
      <c r="K121" s="145"/>
      <c r="L121" s="145"/>
      <c r="M121" s="145"/>
      <c r="N121" s="145"/>
      <c r="O121" s="145"/>
      <c r="P121" s="145"/>
      <c r="Q121" s="145"/>
      <c r="R121" s="145" t="s">
        <v>127</v>
      </c>
      <c r="S121" s="145">
        <v>0</v>
      </c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</row>
    <row r="122" spans="1:47" outlineLevel="1">
      <c r="A122" s="146"/>
      <c r="B122" s="149"/>
      <c r="C122" s="166" t="s">
        <v>241</v>
      </c>
      <c r="D122" s="190"/>
      <c r="E122" s="181">
        <v>1.8</v>
      </c>
      <c r="F122" s="200"/>
      <c r="G122" s="200"/>
      <c r="H122" s="176">
        <v>0</v>
      </c>
      <c r="I122" s="199"/>
      <c r="J122" s="145"/>
      <c r="K122" s="145"/>
      <c r="L122" s="145"/>
      <c r="M122" s="145"/>
      <c r="N122" s="145"/>
      <c r="O122" s="145"/>
      <c r="P122" s="145"/>
      <c r="Q122" s="145"/>
      <c r="R122" s="145" t="s">
        <v>127</v>
      </c>
      <c r="S122" s="145">
        <v>0</v>
      </c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</row>
    <row r="123" spans="1:47" outlineLevel="1">
      <c r="A123" s="146"/>
      <c r="B123" s="149"/>
      <c r="C123" s="166" t="s">
        <v>242</v>
      </c>
      <c r="D123" s="190"/>
      <c r="E123" s="181"/>
      <c r="F123" s="200"/>
      <c r="G123" s="200"/>
      <c r="H123" s="176">
        <v>0</v>
      </c>
      <c r="I123" s="199"/>
      <c r="J123" s="145"/>
      <c r="K123" s="145"/>
      <c r="L123" s="145"/>
      <c r="M123" s="145"/>
      <c r="N123" s="145"/>
      <c r="O123" s="145"/>
      <c r="P123" s="145"/>
      <c r="Q123" s="145"/>
      <c r="R123" s="145" t="s">
        <v>127</v>
      </c>
      <c r="S123" s="145">
        <v>0</v>
      </c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</row>
    <row r="124" spans="1:47" outlineLevel="1">
      <c r="A124" s="146"/>
      <c r="B124" s="149"/>
      <c r="C124" s="166" t="s">
        <v>243</v>
      </c>
      <c r="D124" s="190"/>
      <c r="E124" s="181">
        <v>9.3000000000000007</v>
      </c>
      <c r="F124" s="200"/>
      <c r="G124" s="200"/>
      <c r="H124" s="176">
        <v>0</v>
      </c>
      <c r="I124" s="199"/>
      <c r="J124" s="145"/>
      <c r="K124" s="145"/>
      <c r="L124" s="145"/>
      <c r="M124" s="145"/>
      <c r="N124" s="145"/>
      <c r="O124" s="145"/>
      <c r="P124" s="145"/>
      <c r="Q124" s="145"/>
      <c r="R124" s="145" t="s">
        <v>127</v>
      </c>
      <c r="S124" s="145">
        <v>0</v>
      </c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</row>
    <row r="125" spans="1:47" outlineLevel="1">
      <c r="A125" s="146"/>
      <c r="B125" s="149"/>
      <c r="C125" s="166" t="s">
        <v>244</v>
      </c>
      <c r="D125" s="190"/>
      <c r="E125" s="181">
        <v>13</v>
      </c>
      <c r="F125" s="200"/>
      <c r="G125" s="200"/>
      <c r="H125" s="176">
        <v>0</v>
      </c>
      <c r="I125" s="199"/>
      <c r="J125" s="145"/>
      <c r="K125" s="145"/>
      <c r="L125" s="145"/>
      <c r="M125" s="145"/>
      <c r="N125" s="145"/>
      <c r="O125" s="145"/>
      <c r="P125" s="145"/>
      <c r="Q125" s="145"/>
      <c r="R125" s="145" t="s">
        <v>127</v>
      </c>
      <c r="S125" s="145">
        <v>0</v>
      </c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</row>
    <row r="126" spans="1:47" outlineLevel="1">
      <c r="A126" s="146"/>
      <c r="B126" s="149"/>
      <c r="C126" s="166" t="s">
        <v>245</v>
      </c>
      <c r="D126" s="190"/>
      <c r="E126" s="181"/>
      <c r="F126" s="200"/>
      <c r="G126" s="200"/>
      <c r="H126" s="176">
        <v>0</v>
      </c>
      <c r="I126" s="199"/>
      <c r="J126" s="145"/>
      <c r="K126" s="145"/>
      <c r="L126" s="145"/>
      <c r="M126" s="145"/>
      <c r="N126" s="145"/>
      <c r="O126" s="145"/>
      <c r="P126" s="145"/>
      <c r="Q126" s="145"/>
      <c r="R126" s="145" t="s">
        <v>127</v>
      </c>
      <c r="S126" s="145">
        <v>0</v>
      </c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</row>
    <row r="127" spans="1:47" outlineLevel="1">
      <c r="A127" s="146"/>
      <c r="B127" s="149"/>
      <c r="C127" s="166" t="s">
        <v>246</v>
      </c>
      <c r="D127" s="190"/>
      <c r="E127" s="181">
        <v>18.100000000000001</v>
      </c>
      <c r="F127" s="200"/>
      <c r="G127" s="200"/>
      <c r="H127" s="176">
        <v>0</v>
      </c>
      <c r="I127" s="199"/>
      <c r="J127" s="145"/>
      <c r="K127" s="145"/>
      <c r="L127" s="145"/>
      <c r="M127" s="145"/>
      <c r="N127" s="145"/>
      <c r="O127" s="145"/>
      <c r="P127" s="145"/>
      <c r="Q127" s="145"/>
      <c r="R127" s="145" t="s">
        <v>127</v>
      </c>
      <c r="S127" s="145">
        <v>0</v>
      </c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</row>
    <row r="128" spans="1:47" outlineLevel="1">
      <c r="A128" s="146"/>
      <c r="B128" s="149"/>
      <c r="C128" s="166" t="s">
        <v>247</v>
      </c>
      <c r="D128" s="190"/>
      <c r="E128" s="181"/>
      <c r="F128" s="200"/>
      <c r="G128" s="200"/>
      <c r="H128" s="176">
        <v>0</v>
      </c>
      <c r="I128" s="199"/>
      <c r="J128" s="145"/>
      <c r="K128" s="145"/>
      <c r="L128" s="145"/>
      <c r="M128" s="145"/>
      <c r="N128" s="145"/>
      <c r="O128" s="145"/>
      <c r="P128" s="145"/>
      <c r="Q128" s="145"/>
      <c r="R128" s="145" t="s">
        <v>127</v>
      </c>
      <c r="S128" s="145">
        <v>0</v>
      </c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</row>
    <row r="129" spans="1:47" outlineLevel="1">
      <c r="A129" s="146"/>
      <c r="B129" s="149"/>
      <c r="C129" s="166" t="s">
        <v>248</v>
      </c>
      <c r="D129" s="190"/>
      <c r="E129" s="181">
        <v>9.0500000000000007</v>
      </c>
      <c r="F129" s="200"/>
      <c r="G129" s="200"/>
      <c r="H129" s="176">
        <v>0</v>
      </c>
      <c r="I129" s="199"/>
      <c r="J129" s="145"/>
      <c r="K129" s="145"/>
      <c r="L129" s="145"/>
      <c r="M129" s="145"/>
      <c r="N129" s="145"/>
      <c r="O129" s="145"/>
      <c r="P129" s="145"/>
      <c r="Q129" s="145"/>
      <c r="R129" s="145" t="s">
        <v>127</v>
      </c>
      <c r="S129" s="145">
        <v>0</v>
      </c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</row>
    <row r="130" spans="1:47" outlineLevel="1">
      <c r="A130" s="146"/>
      <c r="B130" s="149"/>
      <c r="C130" s="166" t="s">
        <v>249</v>
      </c>
      <c r="D130" s="190"/>
      <c r="E130" s="181">
        <v>2.95</v>
      </c>
      <c r="F130" s="200"/>
      <c r="G130" s="200"/>
      <c r="H130" s="176">
        <v>0</v>
      </c>
      <c r="I130" s="199"/>
      <c r="J130" s="145"/>
      <c r="K130" s="145"/>
      <c r="L130" s="145"/>
      <c r="M130" s="145"/>
      <c r="N130" s="145"/>
      <c r="O130" s="145"/>
      <c r="P130" s="145"/>
      <c r="Q130" s="145"/>
      <c r="R130" s="145" t="s">
        <v>127</v>
      </c>
      <c r="S130" s="145">
        <v>0</v>
      </c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</row>
    <row r="131" spans="1:47" outlineLevel="1">
      <c r="A131" s="146">
        <v>39</v>
      </c>
      <c r="B131" s="149" t="s">
        <v>252</v>
      </c>
      <c r="C131" s="165" t="s">
        <v>253</v>
      </c>
      <c r="D131" s="189" t="s">
        <v>124</v>
      </c>
      <c r="E131" s="200">
        <v>14</v>
      </c>
      <c r="F131" s="200"/>
      <c r="G131" s="200">
        <f>ROUND(E131*F131,2)</f>
        <v>0</v>
      </c>
      <c r="H131" s="176" t="s">
        <v>954</v>
      </c>
      <c r="I131" s="199"/>
      <c r="J131" s="145"/>
      <c r="K131" s="145"/>
      <c r="L131" s="145"/>
      <c r="M131" s="145"/>
      <c r="N131" s="145"/>
      <c r="O131" s="145"/>
      <c r="P131" s="145"/>
      <c r="Q131" s="145"/>
      <c r="R131" s="145" t="s">
        <v>125</v>
      </c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</row>
    <row r="132" spans="1:47" outlineLevel="1">
      <c r="A132" s="146"/>
      <c r="B132" s="149"/>
      <c r="C132" s="166" t="s">
        <v>254</v>
      </c>
      <c r="D132" s="190"/>
      <c r="E132" s="181">
        <v>14</v>
      </c>
      <c r="F132" s="200"/>
      <c r="G132" s="200"/>
      <c r="H132" s="176">
        <v>0</v>
      </c>
      <c r="I132" s="199"/>
      <c r="J132" s="145"/>
      <c r="K132" s="145"/>
      <c r="L132" s="145"/>
      <c r="M132" s="145"/>
      <c r="N132" s="145"/>
      <c r="O132" s="145"/>
      <c r="P132" s="145"/>
      <c r="Q132" s="145"/>
      <c r="R132" s="145" t="s">
        <v>127</v>
      </c>
      <c r="S132" s="145">
        <v>0</v>
      </c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</row>
    <row r="133" spans="1:47" outlineLevel="1">
      <c r="A133" s="146">
        <v>40</v>
      </c>
      <c r="B133" s="149" t="s">
        <v>255</v>
      </c>
      <c r="C133" s="165" t="s">
        <v>256</v>
      </c>
      <c r="D133" s="189" t="s">
        <v>124</v>
      </c>
      <c r="E133" s="200">
        <v>15</v>
      </c>
      <c r="F133" s="200"/>
      <c r="G133" s="200">
        <f>ROUND(E133*F133,2)</f>
        <v>0</v>
      </c>
      <c r="H133" s="176" t="s">
        <v>954</v>
      </c>
      <c r="I133" s="199"/>
      <c r="J133" s="145"/>
      <c r="K133" s="145"/>
      <c r="L133" s="145"/>
      <c r="M133" s="145"/>
      <c r="N133" s="145"/>
      <c r="O133" s="145"/>
      <c r="P133" s="145"/>
      <c r="Q133" s="145"/>
      <c r="R133" s="145" t="s">
        <v>125</v>
      </c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</row>
    <row r="134" spans="1:47" outlineLevel="1">
      <c r="A134" s="146"/>
      <c r="B134" s="149"/>
      <c r="C134" s="166" t="s">
        <v>257</v>
      </c>
      <c r="D134" s="190"/>
      <c r="E134" s="181">
        <v>15</v>
      </c>
      <c r="F134" s="200"/>
      <c r="G134" s="200"/>
      <c r="H134" s="176">
        <v>0</v>
      </c>
      <c r="I134" s="199"/>
      <c r="J134" s="145"/>
      <c r="K134" s="145"/>
      <c r="L134" s="145"/>
      <c r="M134" s="145"/>
      <c r="N134" s="145"/>
      <c r="O134" s="145"/>
      <c r="P134" s="145"/>
      <c r="Q134" s="145"/>
      <c r="R134" s="145" t="s">
        <v>127</v>
      </c>
      <c r="S134" s="145">
        <v>0</v>
      </c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</row>
    <row r="135" spans="1:47" outlineLevel="1">
      <c r="A135" s="146">
        <v>41</v>
      </c>
      <c r="B135" s="149" t="s">
        <v>258</v>
      </c>
      <c r="C135" s="165" t="s">
        <v>259</v>
      </c>
      <c r="D135" s="189" t="s">
        <v>124</v>
      </c>
      <c r="E135" s="200">
        <v>39</v>
      </c>
      <c r="F135" s="200"/>
      <c r="G135" s="200">
        <f>ROUND(E135*F135,2)</f>
        <v>0</v>
      </c>
      <c r="H135" s="176" t="s">
        <v>954</v>
      </c>
      <c r="I135" s="199"/>
      <c r="J135" s="145"/>
      <c r="K135" s="145"/>
      <c r="L135" s="145"/>
      <c r="M135" s="145"/>
      <c r="N135" s="145"/>
      <c r="O135" s="145"/>
      <c r="P135" s="145"/>
      <c r="Q135" s="145"/>
      <c r="R135" s="145" t="s">
        <v>125</v>
      </c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</row>
    <row r="136" spans="1:47" outlineLevel="1">
      <c r="A136" s="146"/>
      <c r="B136" s="149"/>
      <c r="C136" s="166" t="s">
        <v>260</v>
      </c>
      <c r="D136" s="190"/>
      <c r="E136" s="181">
        <v>39</v>
      </c>
      <c r="F136" s="200"/>
      <c r="G136" s="200"/>
      <c r="H136" s="176">
        <v>0</v>
      </c>
      <c r="I136" s="199"/>
      <c r="J136" s="145"/>
      <c r="K136" s="145"/>
      <c r="L136" s="145"/>
      <c r="M136" s="145"/>
      <c r="N136" s="145"/>
      <c r="O136" s="145"/>
      <c r="P136" s="145"/>
      <c r="Q136" s="145"/>
      <c r="R136" s="145" t="s">
        <v>127</v>
      </c>
      <c r="S136" s="145">
        <v>0</v>
      </c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</row>
    <row r="137" spans="1:47" outlineLevel="1">
      <c r="A137" s="146">
        <v>42</v>
      </c>
      <c r="B137" s="149" t="s">
        <v>261</v>
      </c>
      <c r="C137" s="165" t="s">
        <v>262</v>
      </c>
      <c r="D137" s="189" t="s">
        <v>124</v>
      </c>
      <c r="E137" s="200">
        <v>3</v>
      </c>
      <c r="F137" s="200"/>
      <c r="G137" s="200">
        <f>ROUND(E137*F137,2)</f>
        <v>0</v>
      </c>
      <c r="H137" s="176" t="s">
        <v>954</v>
      </c>
      <c r="I137" s="199"/>
      <c r="J137" s="145"/>
      <c r="K137" s="145"/>
      <c r="L137" s="145"/>
      <c r="M137" s="145"/>
      <c r="N137" s="145"/>
      <c r="O137" s="145"/>
      <c r="P137" s="145"/>
      <c r="Q137" s="145"/>
      <c r="R137" s="145" t="s">
        <v>125</v>
      </c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</row>
    <row r="138" spans="1:47" outlineLevel="1">
      <c r="A138" s="146"/>
      <c r="B138" s="149"/>
      <c r="C138" s="166" t="s">
        <v>263</v>
      </c>
      <c r="D138" s="190"/>
      <c r="E138" s="181">
        <v>3</v>
      </c>
      <c r="F138" s="200"/>
      <c r="G138" s="200"/>
      <c r="H138" s="176">
        <v>0</v>
      </c>
      <c r="I138" s="199"/>
      <c r="J138" s="145"/>
      <c r="K138" s="145"/>
      <c r="L138" s="145"/>
      <c r="M138" s="145"/>
      <c r="N138" s="145"/>
      <c r="O138" s="145"/>
      <c r="P138" s="145"/>
      <c r="Q138" s="145"/>
      <c r="R138" s="145" t="s">
        <v>127</v>
      </c>
      <c r="S138" s="145">
        <v>0</v>
      </c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</row>
    <row r="139" spans="1:47" outlineLevel="1">
      <c r="A139" s="146">
        <v>43</v>
      </c>
      <c r="B139" s="149" t="s">
        <v>264</v>
      </c>
      <c r="C139" s="165" t="s">
        <v>265</v>
      </c>
      <c r="D139" s="189" t="s">
        <v>124</v>
      </c>
      <c r="E139" s="200">
        <v>4</v>
      </c>
      <c r="F139" s="200"/>
      <c r="G139" s="200">
        <f>ROUND(E139*F139,2)</f>
        <v>0</v>
      </c>
      <c r="H139" s="176" t="s">
        <v>954</v>
      </c>
      <c r="I139" s="199"/>
      <c r="J139" s="145"/>
      <c r="K139" s="145"/>
      <c r="L139" s="145"/>
      <c r="M139" s="145"/>
      <c r="N139" s="145"/>
      <c r="O139" s="145"/>
      <c r="P139" s="145"/>
      <c r="Q139" s="145"/>
      <c r="R139" s="145" t="s">
        <v>125</v>
      </c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</row>
    <row r="140" spans="1:47" outlineLevel="1">
      <c r="A140" s="146"/>
      <c r="B140" s="149"/>
      <c r="C140" s="166" t="s">
        <v>266</v>
      </c>
      <c r="D140" s="190"/>
      <c r="E140" s="181">
        <v>4</v>
      </c>
      <c r="F140" s="200"/>
      <c r="G140" s="200"/>
      <c r="H140" s="176">
        <v>0</v>
      </c>
      <c r="I140" s="199"/>
      <c r="J140" s="145"/>
      <c r="K140" s="145"/>
      <c r="L140" s="145"/>
      <c r="M140" s="145"/>
      <c r="N140" s="145"/>
      <c r="O140" s="145"/>
      <c r="P140" s="145"/>
      <c r="Q140" s="145"/>
      <c r="R140" s="145" t="s">
        <v>127</v>
      </c>
      <c r="S140" s="145">
        <v>0</v>
      </c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</row>
    <row r="141" spans="1:47" outlineLevel="1">
      <c r="A141" s="146">
        <v>44</v>
      </c>
      <c r="B141" s="149" t="s">
        <v>267</v>
      </c>
      <c r="C141" s="165" t="s">
        <v>268</v>
      </c>
      <c r="D141" s="189" t="s">
        <v>124</v>
      </c>
      <c r="E141" s="200">
        <v>1</v>
      </c>
      <c r="F141" s="200"/>
      <c r="G141" s="200">
        <f>ROUND(E141*F141,2)</f>
        <v>0</v>
      </c>
      <c r="H141" s="176" t="s">
        <v>954</v>
      </c>
      <c r="I141" s="199"/>
      <c r="J141" s="145"/>
      <c r="K141" s="145"/>
      <c r="L141" s="145"/>
      <c r="M141" s="145"/>
      <c r="N141" s="145"/>
      <c r="O141" s="145"/>
      <c r="P141" s="145"/>
      <c r="Q141" s="145"/>
      <c r="R141" s="145" t="s">
        <v>125</v>
      </c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</row>
    <row r="142" spans="1:47" outlineLevel="1">
      <c r="A142" s="146"/>
      <c r="B142" s="149"/>
      <c r="C142" s="166" t="s">
        <v>126</v>
      </c>
      <c r="D142" s="190"/>
      <c r="E142" s="181">
        <v>1</v>
      </c>
      <c r="F142" s="200"/>
      <c r="G142" s="200"/>
      <c r="H142" s="176">
        <v>0</v>
      </c>
      <c r="I142" s="199"/>
      <c r="J142" s="145"/>
      <c r="K142" s="145"/>
      <c r="L142" s="145"/>
      <c r="M142" s="145"/>
      <c r="N142" s="145"/>
      <c r="O142" s="145"/>
      <c r="P142" s="145"/>
      <c r="Q142" s="145"/>
      <c r="R142" s="145" t="s">
        <v>127</v>
      </c>
      <c r="S142" s="145">
        <v>0</v>
      </c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</row>
    <row r="143" spans="1:47" outlineLevel="1">
      <c r="A143" s="146">
        <v>45</v>
      </c>
      <c r="B143" s="149" t="s">
        <v>269</v>
      </c>
      <c r="C143" s="165" t="s">
        <v>270</v>
      </c>
      <c r="D143" s="189" t="s">
        <v>124</v>
      </c>
      <c r="E143" s="200">
        <v>1</v>
      </c>
      <c r="F143" s="200"/>
      <c r="G143" s="200">
        <f>ROUND(E143*F143,2)</f>
        <v>0</v>
      </c>
      <c r="H143" s="176" t="s">
        <v>954</v>
      </c>
      <c r="I143" s="199"/>
      <c r="J143" s="145"/>
      <c r="K143" s="145"/>
      <c r="L143" s="145"/>
      <c r="M143" s="145"/>
      <c r="N143" s="145"/>
      <c r="O143" s="145"/>
      <c r="P143" s="145"/>
      <c r="Q143" s="145"/>
      <c r="R143" s="145" t="s">
        <v>125</v>
      </c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</row>
    <row r="144" spans="1:47" outlineLevel="1">
      <c r="A144" s="146"/>
      <c r="B144" s="149"/>
      <c r="C144" s="166" t="s">
        <v>126</v>
      </c>
      <c r="D144" s="190"/>
      <c r="E144" s="181">
        <v>1</v>
      </c>
      <c r="F144" s="200"/>
      <c r="G144" s="200"/>
      <c r="H144" s="176">
        <v>0</v>
      </c>
      <c r="I144" s="199"/>
      <c r="J144" s="145"/>
      <c r="K144" s="145"/>
      <c r="L144" s="145"/>
      <c r="M144" s="145"/>
      <c r="N144" s="145"/>
      <c r="O144" s="145"/>
      <c r="P144" s="145"/>
      <c r="Q144" s="145"/>
      <c r="R144" s="145" t="s">
        <v>127</v>
      </c>
      <c r="S144" s="145">
        <v>0</v>
      </c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</row>
    <row r="145" spans="1:47">
      <c r="A145" s="147" t="s">
        <v>120</v>
      </c>
      <c r="B145" s="150" t="s">
        <v>54</v>
      </c>
      <c r="C145" s="167" t="s">
        <v>55</v>
      </c>
      <c r="D145" s="191"/>
      <c r="E145" s="152"/>
      <c r="F145" s="201"/>
      <c r="G145" s="152">
        <f>SUMIF(R146:R171,"&lt;&gt;NOR",G146:G171)</f>
        <v>0</v>
      </c>
      <c r="H145" s="177"/>
      <c r="I145" s="199"/>
      <c r="R145" t="s">
        <v>121</v>
      </c>
    </row>
    <row r="146" spans="1:47" ht="22.5" outlineLevel="1">
      <c r="A146" s="146">
        <v>46</v>
      </c>
      <c r="B146" s="149" t="s">
        <v>271</v>
      </c>
      <c r="C146" s="165" t="s">
        <v>272</v>
      </c>
      <c r="D146" s="189" t="s">
        <v>151</v>
      </c>
      <c r="E146" s="200">
        <v>129</v>
      </c>
      <c r="F146" s="200"/>
      <c r="G146" s="200">
        <f>ROUND(E146*F146,2)</f>
        <v>0</v>
      </c>
      <c r="H146" s="176" t="s">
        <v>954</v>
      </c>
      <c r="I146" s="199"/>
      <c r="J146" s="145"/>
      <c r="K146" s="145"/>
      <c r="L146" s="145"/>
      <c r="M146" s="145"/>
      <c r="N146" s="145"/>
      <c r="O146" s="145"/>
      <c r="P146" s="145"/>
      <c r="Q146" s="145"/>
      <c r="R146" s="145" t="s">
        <v>125</v>
      </c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</row>
    <row r="147" spans="1:47" outlineLevel="1">
      <c r="A147" s="146"/>
      <c r="B147" s="149"/>
      <c r="C147" s="166" t="s">
        <v>273</v>
      </c>
      <c r="D147" s="190"/>
      <c r="E147" s="181">
        <v>55.4</v>
      </c>
      <c r="F147" s="200"/>
      <c r="G147" s="200"/>
      <c r="H147" s="176">
        <v>0</v>
      </c>
      <c r="I147" s="199"/>
      <c r="J147" s="145"/>
      <c r="K147" s="145"/>
      <c r="L147" s="145"/>
      <c r="M147" s="145"/>
      <c r="N147" s="145"/>
      <c r="O147" s="145"/>
      <c r="P147" s="145"/>
      <c r="Q147" s="145"/>
      <c r="R147" s="145" t="s">
        <v>127</v>
      </c>
      <c r="S147" s="145">
        <v>0</v>
      </c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</row>
    <row r="148" spans="1:47" outlineLevel="1">
      <c r="A148" s="146"/>
      <c r="B148" s="149"/>
      <c r="C148" s="166" t="s">
        <v>1613</v>
      </c>
      <c r="D148" s="190"/>
      <c r="E148" s="181">
        <v>73.599999999999994</v>
      </c>
      <c r="F148" s="200"/>
      <c r="G148" s="200"/>
      <c r="H148" s="176">
        <v>0</v>
      </c>
      <c r="I148" s="199"/>
      <c r="J148" s="145"/>
      <c r="K148" s="145"/>
      <c r="L148" s="145"/>
      <c r="M148" s="145"/>
      <c r="N148" s="145"/>
      <c r="O148" s="145"/>
      <c r="P148" s="145"/>
      <c r="Q148" s="145"/>
      <c r="R148" s="145" t="s">
        <v>127</v>
      </c>
      <c r="S148" s="145">
        <v>0</v>
      </c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</row>
    <row r="149" spans="1:47" ht="22.5" outlineLevel="1">
      <c r="A149" s="146">
        <v>47</v>
      </c>
      <c r="B149" s="149" t="s">
        <v>274</v>
      </c>
      <c r="C149" s="165" t="s">
        <v>275</v>
      </c>
      <c r="D149" s="189" t="s">
        <v>151</v>
      </c>
      <c r="E149" s="200">
        <v>36</v>
      </c>
      <c r="F149" s="200"/>
      <c r="G149" s="200">
        <f>ROUND(E149*F149,2)</f>
        <v>0</v>
      </c>
      <c r="H149" s="176" t="s">
        <v>954</v>
      </c>
      <c r="I149" s="199"/>
      <c r="J149" s="145"/>
      <c r="K149" s="145"/>
      <c r="L149" s="145"/>
      <c r="M149" s="145"/>
      <c r="N149" s="145"/>
      <c r="O149" s="145"/>
      <c r="P149" s="145"/>
      <c r="Q149" s="145"/>
      <c r="R149" s="145" t="s">
        <v>125</v>
      </c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</row>
    <row r="150" spans="1:47" outlineLevel="1">
      <c r="A150" s="146"/>
      <c r="B150" s="149"/>
      <c r="C150" s="166" t="s">
        <v>1614</v>
      </c>
      <c r="D150" s="190"/>
      <c r="E150" s="181">
        <v>36</v>
      </c>
      <c r="F150" s="200"/>
      <c r="G150" s="200"/>
      <c r="H150" s="176">
        <v>0</v>
      </c>
      <c r="I150" s="199"/>
      <c r="J150" s="145"/>
      <c r="K150" s="145"/>
      <c r="L150" s="145"/>
      <c r="M150" s="145"/>
      <c r="N150" s="145"/>
      <c r="O150" s="145"/>
      <c r="P150" s="145"/>
      <c r="Q150" s="145"/>
      <c r="R150" s="145" t="s">
        <v>127</v>
      </c>
      <c r="S150" s="145">
        <v>0</v>
      </c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</row>
    <row r="151" spans="1:47" outlineLevel="1">
      <c r="A151" s="146"/>
      <c r="B151" s="149"/>
      <c r="C151" s="166" t="s">
        <v>276</v>
      </c>
      <c r="D151" s="190"/>
      <c r="E151" s="181"/>
      <c r="F151" s="200"/>
      <c r="G151" s="200"/>
      <c r="H151" s="176">
        <v>0</v>
      </c>
      <c r="I151" s="199"/>
      <c r="J151" s="145"/>
      <c r="K151" s="145"/>
      <c r="L151" s="145"/>
      <c r="M151" s="145"/>
      <c r="N151" s="145"/>
      <c r="O151" s="145"/>
      <c r="P151" s="145"/>
      <c r="Q151" s="145"/>
      <c r="R151" s="145" t="s">
        <v>127</v>
      </c>
      <c r="S151" s="145">
        <v>0</v>
      </c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</row>
    <row r="152" spans="1:47" ht="22.5" outlineLevel="1">
      <c r="A152" s="146">
        <v>48</v>
      </c>
      <c r="B152" s="149" t="s">
        <v>277</v>
      </c>
      <c r="C152" s="165" t="s">
        <v>278</v>
      </c>
      <c r="D152" s="189" t="s">
        <v>151</v>
      </c>
      <c r="E152" s="200">
        <v>48</v>
      </c>
      <c r="F152" s="200"/>
      <c r="G152" s="200">
        <f>ROUND(E152*F152,2)</f>
        <v>0</v>
      </c>
      <c r="H152" s="176" t="s">
        <v>954</v>
      </c>
      <c r="I152" s="199"/>
      <c r="J152" s="145"/>
      <c r="K152" s="145"/>
      <c r="L152" s="145"/>
      <c r="M152" s="145"/>
      <c r="N152" s="145"/>
      <c r="O152" s="145"/>
      <c r="P152" s="145"/>
      <c r="Q152" s="145"/>
      <c r="R152" s="145" t="s">
        <v>125</v>
      </c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</row>
    <row r="153" spans="1:47" outlineLevel="1">
      <c r="A153" s="146"/>
      <c r="B153" s="149"/>
      <c r="C153" s="166" t="s">
        <v>279</v>
      </c>
      <c r="D153" s="190"/>
      <c r="E153" s="181">
        <v>19.2</v>
      </c>
      <c r="F153" s="200"/>
      <c r="G153" s="200"/>
      <c r="H153" s="176">
        <v>0</v>
      </c>
      <c r="I153" s="199"/>
      <c r="J153" s="145"/>
      <c r="K153" s="145"/>
      <c r="L153" s="145"/>
      <c r="M153" s="145"/>
      <c r="N153" s="145"/>
      <c r="O153" s="145"/>
      <c r="P153" s="145"/>
      <c r="Q153" s="145"/>
      <c r="R153" s="145" t="s">
        <v>127</v>
      </c>
      <c r="S153" s="145">
        <v>0</v>
      </c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</row>
    <row r="154" spans="1:47" outlineLevel="1">
      <c r="A154" s="146"/>
      <c r="B154" s="149"/>
      <c r="C154" s="166" t="s">
        <v>1615</v>
      </c>
      <c r="D154" s="190"/>
      <c r="E154" s="181">
        <v>28.8</v>
      </c>
      <c r="F154" s="200"/>
      <c r="G154" s="200"/>
      <c r="H154" s="176">
        <v>0</v>
      </c>
      <c r="I154" s="199"/>
      <c r="J154" s="145"/>
      <c r="K154" s="145"/>
      <c r="L154" s="145"/>
      <c r="M154" s="145"/>
      <c r="N154" s="145"/>
      <c r="O154" s="145"/>
      <c r="P154" s="145"/>
      <c r="Q154" s="145"/>
      <c r="R154" s="145" t="s">
        <v>127</v>
      </c>
      <c r="S154" s="145">
        <v>0</v>
      </c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</row>
    <row r="155" spans="1:47" outlineLevel="1">
      <c r="A155" s="146">
        <v>49</v>
      </c>
      <c r="B155" s="149" t="s">
        <v>280</v>
      </c>
      <c r="C155" s="165" t="s">
        <v>281</v>
      </c>
      <c r="D155" s="189" t="s">
        <v>151</v>
      </c>
      <c r="E155" s="200">
        <v>51</v>
      </c>
      <c r="F155" s="200"/>
      <c r="G155" s="200">
        <f>ROUND(E155*F155,2)</f>
        <v>0</v>
      </c>
      <c r="H155" s="176" t="s">
        <v>954</v>
      </c>
      <c r="I155" s="199"/>
      <c r="J155" s="145"/>
      <c r="K155" s="145"/>
      <c r="L155" s="145"/>
      <c r="M155" s="145"/>
      <c r="N155" s="145"/>
      <c r="O155" s="145"/>
      <c r="P155" s="145"/>
      <c r="Q155" s="145"/>
      <c r="R155" s="145" t="s">
        <v>125</v>
      </c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</row>
    <row r="156" spans="1:47" outlineLevel="1">
      <c r="A156" s="146"/>
      <c r="B156" s="149"/>
      <c r="C156" s="166" t="s">
        <v>282</v>
      </c>
      <c r="D156" s="190"/>
      <c r="E156" s="181">
        <v>33.200000000000003</v>
      </c>
      <c r="F156" s="200"/>
      <c r="G156" s="200"/>
      <c r="H156" s="176">
        <v>0</v>
      </c>
      <c r="I156" s="199"/>
      <c r="J156" s="145"/>
      <c r="K156" s="145"/>
      <c r="L156" s="145"/>
      <c r="M156" s="145"/>
      <c r="N156" s="145"/>
      <c r="O156" s="145"/>
      <c r="P156" s="145"/>
      <c r="Q156" s="145"/>
      <c r="R156" s="145" t="s">
        <v>127</v>
      </c>
      <c r="S156" s="145">
        <v>0</v>
      </c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</row>
    <row r="157" spans="1:47" outlineLevel="1">
      <c r="A157" s="146"/>
      <c r="B157" s="149"/>
      <c r="C157" s="166" t="s">
        <v>1616</v>
      </c>
      <c r="D157" s="190"/>
      <c r="E157" s="181">
        <v>17.8</v>
      </c>
      <c r="F157" s="200"/>
      <c r="G157" s="200"/>
      <c r="H157" s="176">
        <v>0</v>
      </c>
      <c r="I157" s="199"/>
      <c r="J157" s="145"/>
      <c r="K157" s="145"/>
      <c r="L157" s="145"/>
      <c r="M157" s="145"/>
      <c r="N157" s="145"/>
      <c r="O157" s="145"/>
      <c r="P157" s="145"/>
      <c r="Q157" s="145"/>
      <c r="R157" s="145" t="s">
        <v>127</v>
      </c>
      <c r="S157" s="145">
        <v>0</v>
      </c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</row>
    <row r="158" spans="1:47" ht="22.5" outlineLevel="1">
      <c r="A158" s="146">
        <v>50</v>
      </c>
      <c r="B158" s="149" t="s">
        <v>283</v>
      </c>
      <c r="C158" s="165" t="s">
        <v>284</v>
      </c>
      <c r="D158" s="189" t="s">
        <v>234</v>
      </c>
      <c r="E158" s="200">
        <v>12.3</v>
      </c>
      <c r="F158" s="200"/>
      <c r="G158" s="200">
        <f>ROUND(E158*F158,2)</f>
        <v>0</v>
      </c>
      <c r="H158" s="176" t="s">
        <v>954</v>
      </c>
      <c r="I158" s="199"/>
      <c r="J158" s="145"/>
      <c r="K158" s="145"/>
      <c r="L158" s="145"/>
      <c r="M158" s="145"/>
      <c r="N158" s="145"/>
      <c r="O158" s="145"/>
      <c r="P158" s="145"/>
      <c r="Q158" s="145"/>
      <c r="R158" s="145" t="s">
        <v>125</v>
      </c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</row>
    <row r="159" spans="1:47" outlineLevel="1">
      <c r="A159" s="146"/>
      <c r="B159" s="149"/>
      <c r="C159" s="166" t="s">
        <v>1617</v>
      </c>
      <c r="D159" s="190"/>
      <c r="E159" s="181">
        <v>12.3</v>
      </c>
      <c r="F159" s="200"/>
      <c r="G159" s="200"/>
      <c r="H159" s="176">
        <v>0</v>
      </c>
      <c r="I159" s="199"/>
      <c r="J159" s="145"/>
      <c r="K159" s="145"/>
      <c r="L159" s="145"/>
      <c r="M159" s="145"/>
      <c r="N159" s="145"/>
      <c r="O159" s="145"/>
      <c r="P159" s="145"/>
      <c r="Q159" s="145"/>
      <c r="R159" s="145" t="s">
        <v>127</v>
      </c>
      <c r="S159" s="145">
        <v>0</v>
      </c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</row>
    <row r="160" spans="1:47" outlineLevel="1">
      <c r="A160" s="146"/>
      <c r="B160" s="149"/>
      <c r="C160" s="166" t="s">
        <v>276</v>
      </c>
      <c r="D160" s="190"/>
      <c r="E160" s="181"/>
      <c r="F160" s="200"/>
      <c r="G160" s="200"/>
      <c r="H160" s="176">
        <v>0</v>
      </c>
      <c r="I160" s="199"/>
      <c r="J160" s="145"/>
      <c r="K160" s="145"/>
      <c r="L160" s="145"/>
      <c r="M160" s="145"/>
      <c r="N160" s="145"/>
      <c r="O160" s="145"/>
      <c r="P160" s="145"/>
      <c r="Q160" s="145"/>
      <c r="R160" s="145" t="s">
        <v>127</v>
      </c>
      <c r="S160" s="145">
        <v>0</v>
      </c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</row>
    <row r="161" spans="1:47" ht="22.5" outlineLevel="1">
      <c r="A161" s="146">
        <v>51</v>
      </c>
      <c r="B161" s="149" t="s">
        <v>285</v>
      </c>
      <c r="C161" s="165" t="s">
        <v>286</v>
      </c>
      <c r="D161" s="189" t="s">
        <v>234</v>
      </c>
      <c r="E161" s="200">
        <v>14.8</v>
      </c>
      <c r="F161" s="200"/>
      <c r="G161" s="200">
        <f>ROUND(E161*F161,2)</f>
        <v>0</v>
      </c>
      <c r="H161" s="176" t="s">
        <v>954</v>
      </c>
      <c r="I161" s="199"/>
      <c r="J161" s="145"/>
      <c r="K161" s="145"/>
      <c r="L161" s="145"/>
      <c r="M161" s="145"/>
      <c r="N161" s="145"/>
      <c r="O161" s="145"/>
      <c r="P161" s="145"/>
      <c r="Q161" s="145"/>
      <c r="R161" s="145" t="s">
        <v>125</v>
      </c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</row>
    <row r="162" spans="1:47" outlineLevel="1">
      <c r="A162" s="146"/>
      <c r="B162" s="149"/>
      <c r="C162" s="166" t="s">
        <v>1618</v>
      </c>
      <c r="D162" s="190"/>
      <c r="E162" s="181">
        <v>11</v>
      </c>
      <c r="F162" s="200"/>
      <c r="G162" s="200"/>
      <c r="H162" s="176">
        <v>0</v>
      </c>
      <c r="I162" s="199"/>
      <c r="J162" s="145"/>
      <c r="K162" s="145"/>
      <c r="L162" s="145"/>
      <c r="M162" s="145"/>
      <c r="N162" s="145"/>
      <c r="O162" s="145"/>
      <c r="P162" s="145"/>
      <c r="Q162" s="145"/>
      <c r="R162" s="145" t="s">
        <v>127</v>
      </c>
      <c r="S162" s="145">
        <v>0</v>
      </c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</row>
    <row r="163" spans="1:47" outlineLevel="1">
      <c r="A163" s="146"/>
      <c r="B163" s="149"/>
      <c r="C163" s="166" t="s">
        <v>287</v>
      </c>
      <c r="D163" s="190"/>
      <c r="E163" s="181">
        <v>6.8</v>
      </c>
      <c r="F163" s="200"/>
      <c r="G163" s="200"/>
      <c r="H163" s="176">
        <v>0</v>
      </c>
      <c r="I163" s="199"/>
      <c r="J163" s="145"/>
      <c r="K163" s="145"/>
      <c r="L163" s="145"/>
      <c r="M163" s="145"/>
      <c r="N163" s="145"/>
      <c r="O163" s="145"/>
      <c r="P163" s="145"/>
      <c r="Q163" s="145"/>
      <c r="R163" s="145" t="s">
        <v>127</v>
      </c>
      <c r="S163" s="145">
        <v>0</v>
      </c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</row>
    <row r="164" spans="1:47" ht="22.5" outlineLevel="1">
      <c r="A164" s="146">
        <v>52</v>
      </c>
      <c r="B164" s="149" t="s">
        <v>288</v>
      </c>
      <c r="C164" s="165" t="s">
        <v>289</v>
      </c>
      <c r="D164" s="189" t="s">
        <v>234</v>
      </c>
      <c r="E164" s="200">
        <v>5.2</v>
      </c>
      <c r="F164" s="200"/>
      <c r="G164" s="200">
        <f>ROUND(E164*F164,2)</f>
        <v>0</v>
      </c>
      <c r="H164" s="176" t="s">
        <v>954</v>
      </c>
      <c r="I164" s="199"/>
      <c r="J164" s="145"/>
      <c r="K164" s="145"/>
      <c r="L164" s="145"/>
      <c r="M164" s="145"/>
      <c r="N164" s="145"/>
      <c r="O164" s="145"/>
      <c r="P164" s="145"/>
      <c r="Q164" s="145"/>
      <c r="R164" s="145" t="s">
        <v>125</v>
      </c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</row>
    <row r="165" spans="1:47" outlineLevel="1">
      <c r="A165" s="146"/>
      <c r="B165" s="149"/>
      <c r="C165" s="166" t="s">
        <v>188</v>
      </c>
      <c r="D165" s="190"/>
      <c r="E165" s="181"/>
      <c r="F165" s="200"/>
      <c r="G165" s="200"/>
      <c r="H165" s="176">
        <v>0</v>
      </c>
      <c r="I165" s="199"/>
      <c r="J165" s="145"/>
      <c r="K165" s="145"/>
      <c r="L165" s="145"/>
      <c r="M165" s="145"/>
      <c r="N165" s="145"/>
      <c r="O165" s="145"/>
      <c r="P165" s="145"/>
      <c r="Q165" s="145"/>
      <c r="R165" s="145" t="s">
        <v>127</v>
      </c>
      <c r="S165" s="145">
        <v>0</v>
      </c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</row>
    <row r="166" spans="1:47" outlineLevel="1">
      <c r="A166" s="146"/>
      <c r="B166" s="149"/>
      <c r="C166" s="166" t="s">
        <v>1619</v>
      </c>
      <c r="D166" s="190"/>
      <c r="E166" s="181">
        <v>5.2</v>
      </c>
      <c r="F166" s="200"/>
      <c r="G166" s="200"/>
      <c r="H166" s="176">
        <v>0</v>
      </c>
      <c r="I166" s="199"/>
      <c r="J166" s="145"/>
      <c r="K166" s="145"/>
      <c r="L166" s="145"/>
      <c r="M166" s="145"/>
      <c r="N166" s="145"/>
      <c r="O166" s="145"/>
      <c r="P166" s="145"/>
      <c r="Q166" s="145"/>
      <c r="R166" s="145" t="s">
        <v>127</v>
      </c>
      <c r="S166" s="145">
        <v>0</v>
      </c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</row>
    <row r="167" spans="1:47" outlineLevel="1">
      <c r="A167" s="146">
        <v>53</v>
      </c>
      <c r="B167" s="149" t="s">
        <v>290</v>
      </c>
      <c r="C167" s="165" t="s">
        <v>1620</v>
      </c>
      <c r="D167" s="189" t="s">
        <v>151</v>
      </c>
      <c r="E167" s="200">
        <v>136.19999999999999</v>
      </c>
      <c r="F167" s="200"/>
      <c r="G167" s="200">
        <f>ROUND(E167*F167,2)</f>
        <v>0</v>
      </c>
      <c r="H167" s="176" t="s">
        <v>954</v>
      </c>
      <c r="I167" s="199"/>
      <c r="J167" s="145"/>
      <c r="K167" s="145"/>
      <c r="L167" s="145"/>
      <c r="M167" s="145"/>
      <c r="N167" s="145"/>
      <c r="O167" s="145"/>
      <c r="P167" s="145"/>
      <c r="Q167" s="145"/>
      <c r="R167" s="145" t="s">
        <v>125</v>
      </c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  <c r="AD167" s="145"/>
      <c r="AE167" s="145"/>
      <c r="AF167" s="145"/>
      <c r="AG167" s="145"/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</row>
    <row r="168" spans="1:47" outlineLevel="1">
      <c r="A168" s="146">
        <v>54</v>
      </c>
      <c r="B168" s="149" t="s">
        <v>291</v>
      </c>
      <c r="C168" s="165" t="s">
        <v>292</v>
      </c>
      <c r="D168" s="189" t="s">
        <v>124</v>
      </c>
      <c r="E168" s="200">
        <v>4</v>
      </c>
      <c r="F168" s="200"/>
      <c r="G168" s="200">
        <f>ROUND(E168*F168,2)</f>
        <v>0</v>
      </c>
      <c r="H168" s="176">
        <v>0</v>
      </c>
      <c r="I168" s="199"/>
      <c r="J168" s="145"/>
      <c r="K168" s="145"/>
      <c r="L168" s="145"/>
      <c r="M168" s="145"/>
      <c r="N168" s="145"/>
      <c r="O168" s="145"/>
      <c r="P168" s="145"/>
      <c r="Q168" s="145"/>
      <c r="R168" s="145" t="s">
        <v>127</v>
      </c>
      <c r="S168" s="145">
        <v>0</v>
      </c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</row>
    <row r="169" spans="1:47" outlineLevel="1">
      <c r="A169" s="146"/>
      <c r="B169" s="149"/>
      <c r="C169" s="166" t="s">
        <v>293</v>
      </c>
      <c r="D169" s="190"/>
      <c r="E169" s="181">
        <v>4</v>
      </c>
      <c r="F169" s="200"/>
      <c r="G169" s="200"/>
      <c r="H169" s="176">
        <v>0</v>
      </c>
      <c r="I169" s="199"/>
      <c r="J169" s="145"/>
      <c r="K169" s="145"/>
      <c r="L169" s="145"/>
      <c r="M169" s="145"/>
      <c r="N169" s="145"/>
      <c r="O169" s="145"/>
      <c r="P169" s="145"/>
      <c r="Q169" s="145"/>
      <c r="R169" s="145" t="s">
        <v>127</v>
      </c>
      <c r="S169" s="145">
        <v>0</v>
      </c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</row>
    <row r="170" spans="1:47" outlineLevel="1">
      <c r="A170" s="146">
        <v>55</v>
      </c>
      <c r="B170" s="149" t="s">
        <v>294</v>
      </c>
      <c r="C170" s="165" t="s">
        <v>295</v>
      </c>
      <c r="D170" s="189" t="s">
        <v>124</v>
      </c>
      <c r="E170" s="200">
        <v>4</v>
      </c>
      <c r="F170" s="200"/>
      <c r="G170" s="200">
        <f>ROUND(E170*F170,2)</f>
        <v>0</v>
      </c>
      <c r="H170" s="176" t="s">
        <v>954</v>
      </c>
      <c r="I170" s="199"/>
      <c r="J170" s="145"/>
      <c r="K170" s="145"/>
      <c r="L170" s="145"/>
      <c r="M170" s="145"/>
      <c r="N170" s="145"/>
      <c r="O170" s="145"/>
      <c r="P170" s="145"/>
      <c r="Q170" s="145"/>
      <c r="R170" s="145" t="s">
        <v>125</v>
      </c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</row>
    <row r="171" spans="1:47" outlineLevel="1">
      <c r="A171" s="146"/>
      <c r="B171" s="149"/>
      <c r="C171" s="166" t="s">
        <v>293</v>
      </c>
      <c r="D171" s="190"/>
      <c r="E171" s="181">
        <v>4</v>
      </c>
      <c r="F171" s="200"/>
      <c r="G171" s="200"/>
      <c r="H171" s="176">
        <v>0</v>
      </c>
      <c r="I171" s="199"/>
      <c r="J171" s="145"/>
      <c r="K171" s="145"/>
      <c r="L171" s="145"/>
      <c r="M171" s="145"/>
      <c r="N171" s="145"/>
      <c r="O171" s="145"/>
      <c r="P171" s="145"/>
      <c r="Q171" s="145"/>
      <c r="R171" s="145" t="s">
        <v>127</v>
      </c>
      <c r="S171" s="145">
        <v>0</v>
      </c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45"/>
      <c r="AE171" s="145"/>
      <c r="AF171" s="145"/>
      <c r="AG171" s="145"/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</row>
    <row r="172" spans="1:47">
      <c r="A172" s="147" t="s">
        <v>120</v>
      </c>
      <c r="B172" s="150" t="s">
        <v>56</v>
      </c>
      <c r="C172" s="167" t="s">
        <v>57</v>
      </c>
      <c r="D172" s="191"/>
      <c r="E172" s="152"/>
      <c r="F172" s="201"/>
      <c r="G172" s="152">
        <f>SUMIF(R173:R204,"&lt;&gt;NOR",G173:G204)</f>
        <v>0</v>
      </c>
      <c r="H172" s="177"/>
      <c r="I172" s="199"/>
      <c r="R172" t="s">
        <v>121</v>
      </c>
    </row>
    <row r="173" spans="1:47" outlineLevel="1">
      <c r="A173" s="146">
        <v>56</v>
      </c>
      <c r="B173" s="149" t="s">
        <v>296</v>
      </c>
      <c r="C173" s="165" t="s">
        <v>297</v>
      </c>
      <c r="D173" s="189" t="s">
        <v>133</v>
      </c>
      <c r="E173" s="200">
        <v>50.9</v>
      </c>
      <c r="F173" s="200"/>
      <c r="G173" s="200">
        <f>ROUND(E173*F173,2)</f>
        <v>0</v>
      </c>
      <c r="H173" s="176" t="s">
        <v>954</v>
      </c>
      <c r="I173" s="199"/>
      <c r="J173" s="145"/>
      <c r="K173" s="145"/>
      <c r="L173" s="145"/>
      <c r="M173" s="145"/>
      <c r="N173" s="145"/>
      <c r="O173" s="145"/>
      <c r="P173" s="145"/>
      <c r="Q173" s="145"/>
      <c r="R173" s="145" t="s">
        <v>125</v>
      </c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</row>
    <row r="174" spans="1:47" outlineLevel="1">
      <c r="A174" s="146"/>
      <c r="B174" s="149"/>
      <c r="C174" s="166" t="s">
        <v>298</v>
      </c>
      <c r="D174" s="190"/>
      <c r="E174" s="181">
        <v>29.3</v>
      </c>
      <c r="F174" s="200"/>
      <c r="G174" s="200"/>
      <c r="H174" s="176">
        <v>0</v>
      </c>
      <c r="I174" s="199"/>
      <c r="J174" s="145"/>
      <c r="K174" s="145"/>
      <c r="L174" s="145"/>
      <c r="M174" s="145"/>
      <c r="N174" s="145"/>
      <c r="O174" s="145"/>
      <c r="P174" s="145"/>
      <c r="Q174" s="145"/>
      <c r="R174" s="145" t="s">
        <v>127</v>
      </c>
      <c r="S174" s="145">
        <v>0</v>
      </c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</row>
    <row r="175" spans="1:47" outlineLevel="1">
      <c r="A175" s="146"/>
      <c r="B175" s="149"/>
      <c r="C175" s="166" t="s">
        <v>299</v>
      </c>
      <c r="D175" s="190"/>
      <c r="E175" s="181">
        <v>21.6</v>
      </c>
      <c r="F175" s="200"/>
      <c r="G175" s="200"/>
      <c r="H175" s="176">
        <v>0</v>
      </c>
      <c r="I175" s="199"/>
      <c r="J175" s="145"/>
      <c r="K175" s="145"/>
      <c r="L175" s="145"/>
      <c r="M175" s="145"/>
      <c r="N175" s="145"/>
      <c r="O175" s="145"/>
      <c r="P175" s="145"/>
      <c r="Q175" s="145"/>
      <c r="R175" s="145" t="s">
        <v>127</v>
      </c>
      <c r="S175" s="145">
        <v>0</v>
      </c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</row>
    <row r="176" spans="1:47" outlineLevel="1">
      <c r="A176" s="146">
        <v>57</v>
      </c>
      <c r="B176" s="149" t="s">
        <v>300</v>
      </c>
      <c r="C176" s="165" t="s">
        <v>301</v>
      </c>
      <c r="D176" s="189" t="s">
        <v>151</v>
      </c>
      <c r="E176" s="200">
        <v>276.33</v>
      </c>
      <c r="F176" s="200"/>
      <c r="G176" s="200">
        <f>ROUND(E176*F176,2)</f>
        <v>0</v>
      </c>
      <c r="H176" s="176" t="s">
        <v>954</v>
      </c>
      <c r="I176" s="199"/>
      <c r="J176" s="145"/>
      <c r="K176" s="145"/>
      <c r="L176" s="145"/>
      <c r="M176" s="145"/>
      <c r="N176" s="145"/>
      <c r="O176" s="145"/>
      <c r="P176" s="145"/>
      <c r="Q176" s="145"/>
      <c r="R176" s="145" t="s">
        <v>125</v>
      </c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</row>
    <row r="177" spans="1:47" outlineLevel="1">
      <c r="A177" s="146"/>
      <c r="B177" s="149"/>
      <c r="C177" s="166" t="s">
        <v>302</v>
      </c>
      <c r="D177" s="190"/>
      <c r="E177" s="181">
        <v>129.35</v>
      </c>
      <c r="F177" s="200"/>
      <c r="G177" s="200"/>
      <c r="H177" s="176">
        <v>0</v>
      </c>
      <c r="I177" s="199"/>
      <c r="J177" s="145"/>
      <c r="K177" s="145"/>
      <c r="L177" s="145"/>
      <c r="M177" s="145"/>
      <c r="N177" s="145"/>
      <c r="O177" s="145"/>
      <c r="P177" s="145"/>
      <c r="Q177" s="145"/>
      <c r="R177" s="145" t="s">
        <v>127</v>
      </c>
      <c r="S177" s="145">
        <v>0</v>
      </c>
      <c r="T177" s="145"/>
      <c r="U177" s="145"/>
      <c r="V177" s="145"/>
      <c r="W177" s="145"/>
      <c r="X177" s="145"/>
      <c r="Y177" s="145"/>
      <c r="Z177" s="145"/>
      <c r="AA177" s="145"/>
      <c r="AB177" s="145"/>
      <c r="AC177" s="145"/>
      <c r="AD177" s="145"/>
      <c r="AE177" s="145"/>
      <c r="AF177" s="145"/>
      <c r="AG177" s="145"/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</row>
    <row r="178" spans="1:47" outlineLevel="1">
      <c r="A178" s="146"/>
      <c r="B178" s="149"/>
      <c r="C178" s="166" t="s">
        <v>1621</v>
      </c>
      <c r="D178" s="190"/>
      <c r="E178" s="181">
        <v>174.78</v>
      </c>
      <c r="F178" s="200"/>
      <c r="G178" s="200"/>
      <c r="H178" s="176">
        <v>0</v>
      </c>
      <c r="I178" s="199"/>
      <c r="J178" s="145"/>
      <c r="K178" s="145"/>
      <c r="L178" s="145"/>
      <c r="M178" s="145"/>
      <c r="N178" s="145"/>
      <c r="O178" s="145"/>
      <c r="P178" s="145"/>
      <c r="Q178" s="145"/>
      <c r="R178" s="145" t="s">
        <v>127</v>
      </c>
      <c r="S178" s="145">
        <v>0</v>
      </c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</row>
    <row r="179" spans="1:47" outlineLevel="1">
      <c r="A179" s="146">
        <v>58</v>
      </c>
      <c r="B179" s="149" t="s">
        <v>303</v>
      </c>
      <c r="C179" s="165" t="s">
        <v>304</v>
      </c>
      <c r="D179" s="189" t="s">
        <v>151</v>
      </c>
      <c r="E179" s="200">
        <v>276.33</v>
      </c>
      <c r="F179" s="200"/>
      <c r="G179" s="200">
        <f>ROUND(E179*F179,2)</f>
        <v>0</v>
      </c>
      <c r="H179" s="176" t="s">
        <v>954</v>
      </c>
      <c r="I179" s="199"/>
      <c r="J179" s="145"/>
      <c r="K179" s="145"/>
      <c r="L179" s="145"/>
      <c r="M179" s="145"/>
      <c r="N179" s="145"/>
      <c r="O179" s="145"/>
      <c r="P179" s="145"/>
      <c r="Q179" s="145"/>
      <c r="R179" s="145" t="s">
        <v>125</v>
      </c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</row>
    <row r="180" spans="1:47" outlineLevel="1">
      <c r="A180" s="146"/>
      <c r="B180" s="149"/>
      <c r="C180" s="166" t="s">
        <v>302</v>
      </c>
      <c r="D180" s="190"/>
      <c r="E180" s="181">
        <v>129.35</v>
      </c>
      <c r="F180" s="200"/>
      <c r="G180" s="200"/>
      <c r="H180" s="176">
        <v>0</v>
      </c>
      <c r="I180" s="199"/>
      <c r="J180" s="145"/>
      <c r="K180" s="145"/>
      <c r="L180" s="145"/>
      <c r="M180" s="145"/>
      <c r="N180" s="145"/>
      <c r="O180" s="145"/>
      <c r="P180" s="145"/>
      <c r="Q180" s="145"/>
      <c r="R180" s="145" t="s">
        <v>127</v>
      </c>
      <c r="S180" s="145">
        <v>0</v>
      </c>
      <c r="T180" s="145"/>
      <c r="U180" s="145"/>
      <c r="V180" s="145"/>
      <c r="W180" s="145"/>
      <c r="X180" s="145"/>
      <c r="Y180" s="145"/>
      <c r="Z180" s="145"/>
      <c r="AA180" s="145"/>
      <c r="AB180" s="145"/>
      <c r="AC180" s="145"/>
      <c r="AD180" s="145"/>
      <c r="AE180" s="145"/>
      <c r="AF180" s="145"/>
      <c r="AG180" s="145"/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</row>
    <row r="181" spans="1:47" outlineLevel="1">
      <c r="A181" s="146"/>
      <c r="B181" s="149"/>
      <c r="C181" s="166" t="s">
        <v>1621</v>
      </c>
      <c r="D181" s="190"/>
      <c r="E181" s="181">
        <v>174.78</v>
      </c>
      <c r="F181" s="200"/>
      <c r="G181" s="200"/>
      <c r="H181" s="176">
        <v>0</v>
      </c>
      <c r="I181" s="199"/>
      <c r="J181" s="145"/>
      <c r="K181" s="145"/>
      <c r="L181" s="145"/>
      <c r="M181" s="145"/>
      <c r="N181" s="145"/>
      <c r="O181" s="145"/>
      <c r="P181" s="145"/>
      <c r="Q181" s="145"/>
      <c r="R181" s="145" t="s">
        <v>127</v>
      </c>
      <c r="S181" s="145">
        <v>0</v>
      </c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</row>
    <row r="182" spans="1:47" outlineLevel="1">
      <c r="A182" s="146">
        <v>59</v>
      </c>
      <c r="B182" s="149" t="s">
        <v>305</v>
      </c>
      <c r="C182" s="165" t="s">
        <v>306</v>
      </c>
      <c r="D182" s="189" t="s">
        <v>151</v>
      </c>
      <c r="E182" s="200">
        <v>236.8</v>
      </c>
      <c r="F182" s="200"/>
      <c r="G182" s="200">
        <f>ROUND(E182*F182,2)</f>
        <v>0</v>
      </c>
      <c r="H182" s="176" t="s">
        <v>954</v>
      </c>
      <c r="I182" s="199"/>
      <c r="J182" s="145"/>
      <c r="K182" s="145"/>
      <c r="L182" s="145"/>
      <c r="M182" s="145"/>
      <c r="N182" s="145"/>
      <c r="O182" s="145"/>
      <c r="P182" s="145"/>
      <c r="Q182" s="145"/>
      <c r="R182" s="145" t="s">
        <v>125</v>
      </c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</row>
    <row r="183" spans="1:47" outlineLevel="1">
      <c r="A183" s="146"/>
      <c r="B183" s="149"/>
      <c r="C183" s="166" t="s">
        <v>1622</v>
      </c>
      <c r="D183" s="190"/>
      <c r="E183" s="181">
        <v>128.80000000000001</v>
      </c>
      <c r="F183" s="200"/>
      <c r="G183" s="200"/>
      <c r="H183" s="176">
        <v>0</v>
      </c>
      <c r="I183" s="199"/>
      <c r="J183" s="145"/>
      <c r="K183" s="145"/>
      <c r="L183" s="145"/>
      <c r="M183" s="145"/>
      <c r="N183" s="145"/>
      <c r="O183" s="145"/>
      <c r="P183" s="145"/>
      <c r="Q183" s="145"/>
      <c r="R183" s="145" t="s">
        <v>127</v>
      </c>
      <c r="S183" s="145">
        <v>0</v>
      </c>
      <c r="T183" s="145"/>
      <c r="U183" s="145"/>
      <c r="V183" s="145"/>
      <c r="W183" s="145"/>
      <c r="X183" s="145"/>
      <c r="Y183" s="145"/>
      <c r="Z183" s="145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</row>
    <row r="184" spans="1:47" outlineLevel="1">
      <c r="A184" s="146"/>
      <c r="B184" s="149"/>
      <c r="C184" s="166" t="s">
        <v>307</v>
      </c>
      <c r="D184" s="190"/>
      <c r="E184" s="181">
        <v>108</v>
      </c>
      <c r="F184" s="200"/>
      <c r="G184" s="200"/>
      <c r="H184" s="176">
        <v>0</v>
      </c>
      <c r="I184" s="199"/>
      <c r="J184" s="145"/>
      <c r="K184" s="145"/>
      <c r="L184" s="145"/>
      <c r="M184" s="145"/>
      <c r="N184" s="145"/>
      <c r="O184" s="145"/>
      <c r="P184" s="145"/>
      <c r="Q184" s="145"/>
      <c r="R184" s="145" t="s">
        <v>127</v>
      </c>
      <c r="S184" s="145">
        <v>0</v>
      </c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  <c r="AD184" s="145"/>
      <c r="AE184" s="145"/>
      <c r="AF184" s="145"/>
      <c r="AG184" s="145"/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</row>
    <row r="185" spans="1:47" outlineLevel="1">
      <c r="A185" s="146">
        <v>60</v>
      </c>
      <c r="B185" s="149" t="s">
        <v>308</v>
      </c>
      <c r="C185" s="165" t="s">
        <v>309</v>
      </c>
      <c r="D185" s="189" t="s">
        <v>151</v>
      </c>
      <c r="E185" s="200">
        <v>236.8</v>
      </c>
      <c r="F185" s="200"/>
      <c r="G185" s="200">
        <f>ROUND(E185*F185,2)</f>
        <v>0</v>
      </c>
      <c r="H185" s="176" t="s">
        <v>954</v>
      </c>
      <c r="I185" s="199"/>
      <c r="J185" s="145"/>
      <c r="K185" s="145"/>
      <c r="L185" s="145"/>
      <c r="M185" s="145"/>
      <c r="N185" s="145"/>
      <c r="O185" s="145"/>
      <c r="P185" s="145"/>
      <c r="Q185" s="145"/>
      <c r="R185" s="145" t="s">
        <v>125</v>
      </c>
      <c r="S185" s="145"/>
      <c r="T185" s="145"/>
      <c r="U185" s="145"/>
      <c r="V185" s="145"/>
      <c r="W185" s="145"/>
      <c r="X185" s="145"/>
      <c r="Y185" s="145"/>
      <c r="Z185" s="145"/>
      <c r="AA185" s="145"/>
      <c r="AB185" s="145"/>
      <c r="AC185" s="145"/>
      <c r="AD185" s="145"/>
      <c r="AE185" s="145"/>
      <c r="AF185" s="145"/>
      <c r="AG185" s="145"/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</row>
    <row r="186" spans="1:47" outlineLevel="1">
      <c r="A186" s="146"/>
      <c r="B186" s="149"/>
      <c r="C186" s="166" t="s">
        <v>1622</v>
      </c>
      <c r="D186" s="190"/>
      <c r="E186" s="181">
        <v>128.80000000000001</v>
      </c>
      <c r="F186" s="200"/>
      <c r="G186" s="200"/>
      <c r="H186" s="176">
        <v>0</v>
      </c>
      <c r="I186" s="199"/>
      <c r="J186" s="145"/>
      <c r="K186" s="145"/>
      <c r="L186" s="145"/>
      <c r="M186" s="145"/>
      <c r="N186" s="145"/>
      <c r="O186" s="145"/>
      <c r="P186" s="145"/>
      <c r="Q186" s="145"/>
      <c r="R186" s="145" t="s">
        <v>127</v>
      </c>
      <c r="S186" s="145">
        <v>0</v>
      </c>
      <c r="T186" s="145"/>
      <c r="U186" s="145"/>
      <c r="V186" s="145"/>
      <c r="W186" s="145"/>
      <c r="X186" s="145"/>
      <c r="Y186" s="14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</row>
    <row r="187" spans="1:47" outlineLevel="1">
      <c r="A187" s="146"/>
      <c r="B187" s="149"/>
      <c r="C187" s="166" t="s">
        <v>307</v>
      </c>
      <c r="D187" s="190"/>
      <c r="E187" s="181">
        <v>108</v>
      </c>
      <c r="F187" s="200"/>
      <c r="G187" s="200"/>
      <c r="H187" s="176">
        <v>0</v>
      </c>
      <c r="I187" s="199"/>
      <c r="J187" s="145"/>
      <c r="K187" s="145"/>
      <c r="L187" s="145"/>
      <c r="M187" s="145"/>
      <c r="N187" s="145"/>
      <c r="O187" s="145"/>
      <c r="P187" s="145"/>
      <c r="Q187" s="145"/>
      <c r="R187" s="145" t="s">
        <v>127</v>
      </c>
      <c r="S187" s="145">
        <v>0</v>
      </c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</row>
    <row r="188" spans="1:47" outlineLevel="1">
      <c r="A188" s="146">
        <v>61</v>
      </c>
      <c r="B188" s="149" t="s">
        <v>310</v>
      </c>
      <c r="C188" s="165" t="s">
        <v>311</v>
      </c>
      <c r="D188" s="189" t="s">
        <v>133</v>
      </c>
      <c r="E188" s="200">
        <v>2.76</v>
      </c>
      <c r="F188" s="200"/>
      <c r="G188" s="200">
        <f>ROUND(E188*F188,2)</f>
        <v>0</v>
      </c>
      <c r="H188" s="176" t="s">
        <v>954</v>
      </c>
      <c r="I188" s="199"/>
      <c r="J188" s="145"/>
      <c r="K188" s="145"/>
      <c r="L188" s="145"/>
      <c r="M188" s="145"/>
      <c r="N188" s="145"/>
      <c r="O188" s="145"/>
      <c r="P188" s="145"/>
      <c r="Q188" s="145"/>
      <c r="R188" s="145" t="s">
        <v>125</v>
      </c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</row>
    <row r="189" spans="1:47" outlineLevel="1">
      <c r="A189" s="146"/>
      <c r="B189" s="149"/>
      <c r="C189" s="166" t="s">
        <v>312</v>
      </c>
      <c r="D189" s="190"/>
      <c r="E189" s="181">
        <v>0.73062499999999997</v>
      </c>
      <c r="F189" s="200"/>
      <c r="G189" s="200"/>
      <c r="H189" s="176">
        <v>0</v>
      </c>
      <c r="I189" s="199"/>
      <c r="J189" s="145"/>
      <c r="K189" s="145"/>
      <c r="L189" s="145"/>
      <c r="M189" s="145"/>
      <c r="N189" s="145"/>
      <c r="O189" s="145"/>
      <c r="P189" s="145"/>
      <c r="Q189" s="145"/>
      <c r="R189" s="145" t="s">
        <v>127</v>
      </c>
      <c r="S189" s="145">
        <v>0</v>
      </c>
      <c r="T189" s="145"/>
      <c r="U189" s="145"/>
      <c r="V189" s="145"/>
      <c r="W189" s="145"/>
      <c r="X189" s="145"/>
      <c r="Y189" s="145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</row>
    <row r="190" spans="1:47" outlineLevel="1">
      <c r="A190" s="146"/>
      <c r="B190" s="149"/>
      <c r="C190" s="166" t="s">
        <v>313</v>
      </c>
      <c r="D190" s="190"/>
      <c r="E190" s="181">
        <v>1.03125</v>
      </c>
      <c r="F190" s="200"/>
      <c r="G190" s="200"/>
      <c r="H190" s="176">
        <v>0</v>
      </c>
      <c r="I190" s="199"/>
      <c r="J190" s="145"/>
      <c r="K190" s="145"/>
      <c r="L190" s="145"/>
      <c r="M190" s="145"/>
      <c r="N190" s="145"/>
      <c r="O190" s="145"/>
      <c r="P190" s="145"/>
      <c r="Q190" s="145"/>
      <c r="R190" s="145" t="s">
        <v>127</v>
      </c>
      <c r="S190" s="145">
        <v>0</v>
      </c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</row>
    <row r="191" spans="1:47" outlineLevel="1">
      <c r="A191" s="146">
        <v>62</v>
      </c>
      <c r="B191" s="149" t="s">
        <v>314</v>
      </c>
      <c r="C191" s="165" t="s">
        <v>315</v>
      </c>
      <c r="D191" s="189" t="s">
        <v>151</v>
      </c>
      <c r="E191" s="200">
        <v>24.1</v>
      </c>
      <c r="F191" s="200"/>
      <c r="G191" s="200">
        <f>ROUND(E191*F191,2)</f>
        <v>0</v>
      </c>
      <c r="H191" s="176" t="s">
        <v>954</v>
      </c>
      <c r="I191" s="199"/>
      <c r="J191" s="145"/>
      <c r="K191" s="145"/>
      <c r="L191" s="145"/>
      <c r="M191" s="145"/>
      <c r="N191" s="145"/>
      <c r="O191" s="145"/>
      <c r="P191" s="145"/>
      <c r="Q191" s="145"/>
      <c r="R191" s="145" t="s">
        <v>125</v>
      </c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</row>
    <row r="192" spans="1:47" outlineLevel="1">
      <c r="A192" s="146"/>
      <c r="B192" s="149"/>
      <c r="C192" s="166" t="s">
        <v>316</v>
      </c>
      <c r="D192" s="190"/>
      <c r="E192" s="181"/>
      <c r="F192" s="200"/>
      <c r="G192" s="200"/>
      <c r="H192" s="176">
        <v>0</v>
      </c>
      <c r="I192" s="199"/>
      <c r="J192" s="145"/>
      <c r="K192" s="145"/>
      <c r="L192" s="145"/>
      <c r="M192" s="145"/>
      <c r="N192" s="145"/>
      <c r="O192" s="145"/>
      <c r="P192" s="145"/>
      <c r="Q192" s="145"/>
      <c r="R192" s="145" t="s">
        <v>127</v>
      </c>
      <c r="S192" s="145">
        <v>0</v>
      </c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</row>
    <row r="193" spans="1:47" outlineLevel="1">
      <c r="A193" s="146"/>
      <c r="B193" s="149"/>
      <c r="C193" s="166" t="s">
        <v>1623</v>
      </c>
      <c r="D193" s="190"/>
      <c r="E193" s="181">
        <v>10.845000000000001</v>
      </c>
      <c r="F193" s="200"/>
      <c r="G193" s="200"/>
      <c r="H193" s="176">
        <v>0</v>
      </c>
      <c r="I193" s="199"/>
      <c r="J193" s="145"/>
      <c r="K193" s="145"/>
      <c r="L193" s="145"/>
      <c r="M193" s="145"/>
      <c r="N193" s="145"/>
      <c r="O193" s="145"/>
      <c r="P193" s="145"/>
      <c r="Q193" s="145"/>
      <c r="R193" s="145" t="s">
        <v>127</v>
      </c>
      <c r="S193" s="145">
        <v>0</v>
      </c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</row>
    <row r="194" spans="1:47" outlineLevel="1">
      <c r="A194" s="146"/>
      <c r="B194" s="149"/>
      <c r="C194" s="166" t="s">
        <v>1624</v>
      </c>
      <c r="D194" s="190"/>
      <c r="E194" s="181">
        <v>13.25</v>
      </c>
      <c r="F194" s="200"/>
      <c r="G194" s="200"/>
      <c r="H194" s="176">
        <v>0</v>
      </c>
      <c r="I194" s="199"/>
      <c r="J194" s="145"/>
      <c r="K194" s="145"/>
      <c r="L194" s="145"/>
      <c r="M194" s="145"/>
      <c r="N194" s="145"/>
      <c r="O194" s="145"/>
      <c r="P194" s="145"/>
      <c r="Q194" s="145"/>
      <c r="R194" s="145" t="s">
        <v>127</v>
      </c>
      <c r="S194" s="145">
        <v>0</v>
      </c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</row>
    <row r="195" spans="1:47" outlineLevel="1">
      <c r="A195" s="146">
        <v>63</v>
      </c>
      <c r="B195" s="149" t="s">
        <v>317</v>
      </c>
      <c r="C195" s="165" t="s">
        <v>318</v>
      </c>
      <c r="D195" s="189" t="s">
        <v>151</v>
      </c>
      <c r="E195" s="200">
        <v>24.1</v>
      </c>
      <c r="F195" s="200"/>
      <c r="G195" s="200">
        <f>ROUND(E195*F195,2)</f>
        <v>0</v>
      </c>
      <c r="H195" s="176" t="s">
        <v>954</v>
      </c>
      <c r="I195" s="199"/>
      <c r="J195" s="145"/>
      <c r="K195" s="145"/>
      <c r="L195" s="145"/>
      <c r="M195" s="145"/>
      <c r="N195" s="145"/>
      <c r="O195" s="145"/>
      <c r="P195" s="145"/>
      <c r="Q195" s="145"/>
      <c r="R195" s="145" t="s">
        <v>125</v>
      </c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</row>
    <row r="196" spans="1:47" outlineLevel="1">
      <c r="A196" s="146"/>
      <c r="B196" s="149"/>
      <c r="C196" s="166" t="s">
        <v>316</v>
      </c>
      <c r="D196" s="190"/>
      <c r="E196" s="181"/>
      <c r="F196" s="200"/>
      <c r="G196" s="200"/>
      <c r="H196" s="176">
        <v>0</v>
      </c>
      <c r="I196" s="199"/>
      <c r="J196" s="145"/>
      <c r="K196" s="145"/>
      <c r="L196" s="145"/>
      <c r="M196" s="145"/>
      <c r="N196" s="145"/>
      <c r="O196" s="145"/>
      <c r="P196" s="145"/>
      <c r="Q196" s="145"/>
      <c r="R196" s="145" t="s">
        <v>127</v>
      </c>
      <c r="S196" s="145">
        <v>0</v>
      </c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145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</row>
    <row r="197" spans="1:47" outlineLevel="1">
      <c r="A197" s="146"/>
      <c r="B197" s="149"/>
      <c r="C197" s="166" t="s">
        <v>1623</v>
      </c>
      <c r="D197" s="190"/>
      <c r="E197" s="181">
        <v>10.845000000000001</v>
      </c>
      <c r="F197" s="200"/>
      <c r="G197" s="200"/>
      <c r="H197" s="176">
        <v>0</v>
      </c>
      <c r="I197" s="199"/>
      <c r="J197" s="145"/>
      <c r="K197" s="145"/>
      <c r="L197" s="145"/>
      <c r="M197" s="145"/>
      <c r="N197" s="145"/>
      <c r="O197" s="145"/>
      <c r="P197" s="145"/>
      <c r="Q197" s="145"/>
      <c r="R197" s="145" t="s">
        <v>127</v>
      </c>
      <c r="S197" s="145">
        <v>0</v>
      </c>
      <c r="T197" s="145"/>
      <c r="U197" s="145"/>
      <c r="V197" s="145"/>
      <c r="W197" s="145"/>
      <c r="X197" s="145"/>
      <c r="Y197" s="145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</row>
    <row r="198" spans="1:47" outlineLevel="1">
      <c r="A198" s="146"/>
      <c r="B198" s="149"/>
      <c r="C198" s="166" t="s">
        <v>1624</v>
      </c>
      <c r="D198" s="190"/>
      <c r="E198" s="181">
        <v>13.25</v>
      </c>
      <c r="F198" s="200"/>
      <c r="G198" s="200"/>
      <c r="H198" s="176">
        <v>0</v>
      </c>
      <c r="I198" s="199"/>
      <c r="J198" s="145"/>
      <c r="K198" s="145"/>
      <c r="L198" s="145"/>
      <c r="M198" s="145"/>
      <c r="N198" s="145"/>
      <c r="O198" s="145"/>
      <c r="P198" s="145"/>
      <c r="Q198" s="145"/>
      <c r="R198" s="145" t="s">
        <v>127</v>
      </c>
      <c r="S198" s="145">
        <v>0</v>
      </c>
      <c r="T198" s="145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</row>
    <row r="199" spans="1:47" outlineLevel="1">
      <c r="A199" s="146">
        <v>64</v>
      </c>
      <c r="B199" s="149" t="s">
        <v>319</v>
      </c>
      <c r="C199" s="165" t="s">
        <v>320</v>
      </c>
      <c r="D199" s="189" t="s">
        <v>162</v>
      </c>
      <c r="E199" s="200">
        <v>6.32</v>
      </c>
      <c r="F199" s="200"/>
      <c r="G199" s="200">
        <f>ROUND(E199*F199,2)</f>
        <v>0</v>
      </c>
      <c r="H199" s="176" t="s">
        <v>954</v>
      </c>
      <c r="I199" s="199"/>
      <c r="J199" s="145"/>
      <c r="K199" s="145"/>
      <c r="L199" s="145"/>
      <c r="M199" s="145"/>
      <c r="N199" s="145"/>
      <c r="O199" s="145"/>
      <c r="P199" s="145"/>
      <c r="Q199" s="145"/>
      <c r="R199" s="145" t="s">
        <v>125</v>
      </c>
      <c r="S199" s="145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</row>
    <row r="200" spans="1:47" outlineLevel="1">
      <c r="A200" s="146"/>
      <c r="B200" s="149"/>
      <c r="C200" s="166" t="s">
        <v>321</v>
      </c>
      <c r="D200" s="190"/>
      <c r="E200" s="181">
        <v>7.32</v>
      </c>
      <c r="F200" s="200"/>
      <c r="G200" s="200"/>
      <c r="H200" s="176">
        <v>0</v>
      </c>
      <c r="I200" s="199"/>
      <c r="J200" s="145"/>
      <c r="K200" s="145"/>
      <c r="L200" s="145"/>
      <c r="M200" s="145"/>
      <c r="N200" s="145"/>
      <c r="O200" s="145"/>
      <c r="P200" s="145"/>
      <c r="Q200" s="145"/>
      <c r="R200" s="145" t="s">
        <v>127</v>
      </c>
      <c r="S200" s="145">
        <v>0</v>
      </c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</row>
    <row r="201" spans="1:47" ht="22.5" outlineLevel="1">
      <c r="A201" s="146">
        <v>65</v>
      </c>
      <c r="B201" s="149" t="s">
        <v>322</v>
      </c>
      <c r="C201" s="165" t="s">
        <v>323</v>
      </c>
      <c r="D201" s="189" t="s">
        <v>234</v>
      </c>
      <c r="E201" s="200">
        <v>42</v>
      </c>
      <c r="F201" s="200"/>
      <c r="G201" s="200">
        <f>ROUND(E201*F201,2)</f>
        <v>0</v>
      </c>
      <c r="H201" s="176" t="s">
        <v>954</v>
      </c>
      <c r="I201" s="199"/>
      <c r="J201" s="145"/>
      <c r="K201" s="145"/>
      <c r="L201" s="145"/>
      <c r="M201" s="145"/>
      <c r="N201" s="145"/>
      <c r="O201" s="145"/>
      <c r="P201" s="145"/>
      <c r="Q201" s="145"/>
      <c r="R201" s="145" t="s">
        <v>125</v>
      </c>
      <c r="S201" s="145"/>
      <c r="T201" s="145"/>
      <c r="U201" s="145"/>
      <c r="V201" s="145"/>
      <c r="W201" s="145"/>
      <c r="X201" s="145"/>
      <c r="Y201" s="145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</row>
    <row r="202" spans="1:47" outlineLevel="1">
      <c r="A202" s="146"/>
      <c r="B202" s="149"/>
      <c r="C202" s="166" t="s">
        <v>1625</v>
      </c>
      <c r="D202" s="190"/>
      <c r="E202" s="181">
        <v>42</v>
      </c>
      <c r="F202" s="200"/>
      <c r="G202" s="200"/>
      <c r="H202" s="176">
        <v>0</v>
      </c>
      <c r="I202" s="199"/>
      <c r="J202" s="145"/>
      <c r="K202" s="145"/>
      <c r="L202" s="145"/>
      <c r="M202" s="145"/>
      <c r="N202" s="145"/>
      <c r="O202" s="145"/>
      <c r="P202" s="145"/>
      <c r="Q202" s="145"/>
      <c r="R202" s="145" t="s">
        <v>127</v>
      </c>
      <c r="S202" s="145">
        <v>0</v>
      </c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</row>
    <row r="203" spans="1:47" ht="22.5" outlineLevel="1">
      <c r="A203" s="146">
        <v>66</v>
      </c>
      <c r="B203" s="149" t="s">
        <v>324</v>
      </c>
      <c r="C203" s="165" t="s">
        <v>325</v>
      </c>
      <c r="D203" s="189" t="s">
        <v>234</v>
      </c>
      <c r="E203" s="200">
        <v>30.9</v>
      </c>
      <c r="F203" s="200"/>
      <c r="G203" s="200">
        <f>ROUND(E203*F203,2)</f>
        <v>0</v>
      </c>
      <c r="H203" s="176" t="s">
        <v>954</v>
      </c>
      <c r="I203" s="199"/>
      <c r="J203" s="145"/>
      <c r="K203" s="145"/>
      <c r="L203" s="145"/>
      <c r="M203" s="145"/>
      <c r="N203" s="145"/>
      <c r="O203" s="145"/>
      <c r="P203" s="145"/>
      <c r="Q203" s="145"/>
      <c r="R203" s="145" t="s">
        <v>125</v>
      </c>
      <c r="S203" s="145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</row>
    <row r="204" spans="1:47" outlineLevel="1">
      <c r="A204" s="146"/>
      <c r="B204" s="149"/>
      <c r="C204" s="166" t="s">
        <v>326</v>
      </c>
      <c r="D204" s="190"/>
      <c r="E204" s="181">
        <v>30.9</v>
      </c>
      <c r="F204" s="200"/>
      <c r="G204" s="200"/>
      <c r="H204" s="176">
        <v>0</v>
      </c>
      <c r="I204" s="199"/>
      <c r="J204" s="145"/>
      <c r="K204" s="145"/>
      <c r="L204" s="145"/>
      <c r="M204" s="145"/>
      <c r="N204" s="145"/>
      <c r="O204" s="145"/>
      <c r="P204" s="145"/>
      <c r="Q204" s="145"/>
      <c r="R204" s="145" t="s">
        <v>127</v>
      </c>
      <c r="S204" s="145">
        <v>0</v>
      </c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</row>
    <row r="205" spans="1:47">
      <c r="A205" s="147" t="s">
        <v>120</v>
      </c>
      <c r="B205" s="150" t="s">
        <v>58</v>
      </c>
      <c r="C205" s="167" t="s">
        <v>59</v>
      </c>
      <c r="D205" s="191"/>
      <c r="E205" s="152"/>
      <c r="F205" s="201"/>
      <c r="G205" s="152">
        <f>SUMIF(R206:R218,"&lt;&gt;NOR",G206:G218)</f>
        <v>0</v>
      </c>
      <c r="H205" s="177"/>
      <c r="I205" s="199"/>
      <c r="R205" t="s">
        <v>121</v>
      </c>
    </row>
    <row r="206" spans="1:47" outlineLevel="1">
      <c r="A206" s="146">
        <v>67</v>
      </c>
      <c r="B206" s="149" t="s">
        <v>327</v>
      </c>
      <c r="C206" s="165" t="s">
        <v>328</v>
      </c>
      <c r="D206" s="189" t="s">
        <v>133</v>
      </c>
      <c r="E206" s="200">
        <v>0.99099999999999999</v>
      </c>
      <c r="F206" s="200"/>
      <c r="G206" s="200">
        <f>ROUND(E206*F206,2)</f>
        <v>0</v>
      </c>
      <c r="H206" s="176" t="s">
        <v>954</v>
      </c>
      <c r="I206" s="199"/>
      <c r="J206" s="145"/>
      <c r="K206" s="145"/>
      <c r="L206" s="145"/>
      <c r="M206" s="145"/>
      <c r="N206" s="145"/>
      <c r="O206" s="145"/>
      <c r="P206" s="145"/>
      <c r="Q206" s="145"/>
      <c r="R206" s="145" t="s">
        <v>125</v>
      </c>
      <c r="S206" s="145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</row>
    <row r="207" spans="1:47" outlineLevel="1">
      <c r="A207" s="146"/>
      <c r="B207" s="149"/>
      <c r="C207" s="166" t="s">
        <v>329</v>
      </c>
      <c r="D207" s="190"/>
      <c r="E207" s="181">
        <v>0.99099999999999999</v>
      </c>
      <c r="F207" s="200"/>
      <c r="G207" s="200"/>
      <c r="H207" s="176">
        <v>0</v>
      </c>
      <c r="I207" s="199"/>
      <c r="J207" s="145"/>
      <c r="K207" s="145"/>
      <c r="L207" s="145"/>
      <c r="M207" s="145"/>
      <c r="N207" s="145"/>
      <c r="O207" s="145"/>
      <c r="P207" s="145"/>
      <c r="Q207" s="145"/>
      <c r="R207" s="145" t="s">
        <v>127</v>
      </c>
      <c r="S207" s="145">
        <v>0</v>
      </c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</row>
    <row r="208" spans="1:47" outlineLevel="1">
      <c r="A208" s="146"/>
      <c r="B208" s="149"/>
      <c r="C208" s="166" t="s">
        <v>276</v>
      </c>
      <c r="D208" s="190"/>
      <c r="E208" s="181"/>
      <c r="F208" s="200"/>
      <c r="G208" s="200"/>
      <c r="H208" s="176">
        <v>0</v>
      </c>
      <c r="I208" s="199"/>
      <c r="J208" s="145"/>
      <c r="K208" s="145"/>
      <c r="L208" s="145"/>
      <c r="M208" s="145"/>
      <c r="N208" s="145"/>
      <c r="O208" s="145"/>
      <c r="P208" s="145"/>
      <c r="Q208" s="145"/>
      <c r="R208" s="145" t="s">
        <v>127</v>
      </c>
      <c r="S208" s="145">
        <v>0</v>
      </c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</row>
    <row r="209" spans="1:47" outlineLevel="1">
      <c r="A209" s="146">
        <v>68</v>
      </c>
      <c r="B209" s="149" t="s">
        <v>330</v>
      </c>
      <c r="C209" s="165" t="s">
        <v>331</v>
      </c>
      <c r="D209" s="189" t="s">
        <v>151</v>
      </c>
      <c r="E209" s="200">
        <v>1.7919999999999998</v>
      </c>
      <c r="F209" s="200"/>
      <c r="G209" s="200">
        <f>ROUND(E209*F209,2)</f>
        <v>0</v>
      </c>
      <c r="H209" s="176" t="s">
        <v>954</v>
      </c>
      <c r="I209" s="199"/>
      <c r="J209" s="145"/>
      <c r="K209" s="145"/>
      <c r="L209" s="145"/>
      <c r="M209" s="145"/>
      <c r="N209" s="145"/>
      <c r="O209" s="145"/>
      <c r="P209" s="145"/>
      <c r="Q209" s="145"/>
      <c r="R209" s="145" t="s">
        <v>125</v>
      </c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</row>
    <row r="210" spans="1:47" outlineLevel="1">
      <c r="A210" s="146"/>
      <c r="B210" s="149"/>
      <c r="C210" s="166" t="s">
        <v>332</v>
      </c>
      <c r="D210" s="190"/>
      <c r="E210" s="181">
        <v>1.792</v>
      </c>
      <c r="F210" s="200"/>
      <c r="G210" s="200"/>
      <c r="H210" s="176">
        <v>0</v>
      </c>
      <c r="I210" s="199"/>
      <c r="J210" s="145"/>
      <c r="K210" s="145"/>
      <c r="L210" s="145"/>
      <c r="M210" s="145"/>
      <c r="N210" s="145"/>
      <c r="O210" s="145"/>
      <c r="P210" s="145"/>
      <c r="Q210" s="145"/>
      <c r="R210" s="145" t="s">
        <v>127</v>
      </c>
      <c r="S210" s="145">
        <v>0</v>
      </c>
      <c r="T210" s="145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</row>
    <row r="211" spans="1:47" outlineLevel="1">
      <c r="A211" s="146">
        <v>69</v>
      </c>
      <c r="B211" s="149" t="s">
        <v>333</v>
      </c>
      <c r="C211" s="165" t="s">
        <v>334</v>
      </c>
      <c r="D211" s="189" t="s">
        <v>151</v>
      </c>
      <c r="E211" s="200">
        <v>1.7919999999999998</v>
      </c>
      <c r="F211" s="200"/>
      <c r="G211" s="200">
        <f>ROUND(E211*F211,2)</f>
        <v>0</v>
      </c>
      <c r="H211" s="176" t="s">
        <v>954</v>
      </c>
      <c r="I211" s="199"/>
      <c r="J211" s="145"/>
      <c r="K211" s="145"/>
      <c r="L211" s="145"/>
      <c r="M211" s="145"/>
      <c r="N211" s="145"/>
      <c r="O211" s="145"/>
      <c r="P211" s="145"/>
      <c r="Q211" s="145"/>
      <c r="R211" s="145" t="s">
        <v>125</v>
      </c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</row>
    <row r="212" spans="1:47" outlineLevel="1">
      <c r="A212" s="146"/>
      <c r="B212" s="149"/>
      <c r="C212" s="166" t="s">
        <v>332</v>
      </c>
      <c r="D212" s="190"/>
      <c r="E212" s="181">
        <v>1.792</v>
      </c>
      <c r="F212" s="200"/>
      <c r="G212" s="200"/>
      <c r="H212" s="176">
        <v>0</v>
      </c>
      <c r="I212" s="199"/>
      <c r="J212" s="145"/>
      <c r="K212" s="145"/>
      <c r="L212" s="145"/>
      <c r="M212" s="145"/>
      <c r="N212" s="145"/>
      <c r="O212" s="145"/>
      <c r="P212" s="145"/>
      <c r="Q212" s="145"/>
      <c r="R212" s="145" t="s">
        <v>127</v>
      </c>
      <c r="S212" s="145">
        <v>0</v>
      </c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</row>
    <row r="213" spans="1:47" outlineLevel="1">
      <c r="A213" s="146">
        <v>70</v>
      </c>
      <c r="B213" s="149" t="s">
        <v>335</v>
      </c>
      <c r="C213" s="165" t="s">
        <v>336</v>
      </c>
      <c r="D213" s="189" t="s">
        <v>151</v>
      </c>
      <c r="E213" s="200">
        <v>3.1360000000000001</v>
      </c>
      <c r="F213" s="200"/>
      <c r="G213" s="200">
        <f>ROUND(E213*F213,2)</f>
        <v>0</v>
      </c>
      <c r="H213" s="176" t="s">
        <v>954</v>
      </c>
      <c r="I213" s="199"/>
      <c r="J213" s="145"/>
      <c r="K213" s="145"/>
      <c r="L213" s="145"/>
      <c r="M213" s="145"/>
      <c r="N213" s="145"/>
      <c r="O213" s="145"/>
      <c r="P213" s="145"/>
      <c r="Q213" s="145"/>
      <c r="R213" s="145" t="s">
        <v>125</v>
      </c>
      <c r="S213" s="145"/>
      <c r="T213" s="145"/>
      <c r="U213" s="145"/>
      <c r="V213" s="145"/>
      <c r="W213" s="145"/>
      <c r="X213" s="145"/>
      <c r="Y213" s="145"/>
      <c r="Z213" s="145"/>
      <c r="AA213" s="145"/>
      <c r="AB213" s="145"/>
      <c r="AC213" s="145"/>
      <c r="AD213" s="145"/>
      <c r="AE213" s="145"/>
      <c r="AF213" s="145"/>
      <c r="AG213" s="145"/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</row>
    <row r="214" spans="1:47" outlineLevel="1">
      <c r="A214" s="146"/>
      <c r="B214" s="149"/>
      <c r="C214" s="166" t="s">
        <v>337</v>
      </c>
      <c r="D214" s="190"/>
      <c r="E214" s="181">
        <v>3.1360000000000001</v>
      </c>
      <c r="F214" s="200"/>
      <c r="G214" s="200"/>
      <c r="H214" s="176">
        <v>0</v>
      </c>
      <c r="I214" s="199"/>
      <c r="J214" s="145"/>
      <c r="K214" s="145"/>
      <c r="L214" s="145"/>
      <c r="M214" s="145"/>
      <c r="N214" s="145"/>
      <c r="O214" s="145"/>
      <c r="P214" s="145"/>
      <c r="Q214" s="145"/>
      <c r="R214" s="145" t="s">
        <v>127</v>
      </c>
      <c r="S214" s="145">
        <v>0</v>
      </c>
      <c r="T214" s="145"/>
      <c r="U214" s="145"/>
      <c r="V214" s="145"/>
      <c r="W214" s="145"/>
      <c r="X214" s="145"/>
      <c r="Y214" s="145"/>
      <c r="Z214" s="145"/>
      <c r="AA214" s="145"/>
      <c r="AB214" s="145"/>
      <c r="AC214" s="145"/>
      <c r="AD214" s="145"/>
      <c r="AE214" s="145"/>
      <c r="AF214" s="145"/>
      <c r="AG214" s="145"/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</row>
    <row r="215" spans="1:47" outlineLevel="1">
      <c r="A215" s="146">
        <v>71</v>
      </c>
      <c r="B215" s="149" t="s">
        <v>338</v>
      </c>
      <c r="C215" s="165" t="s">
        <v>339</v>
      </c>
      <c r="D215" s="189" t="s">
        <v>151</v>
      </c>
      <c r="E215" s="200">
        <v>3.1360000000000001</v>
      </c>
      <c r="F215" s="200"/>
      <c r="G215" s="200">
        <f>ROUND(E215*F215,2)</f>
        <v>0</v>
      </c>
      <c r="H215" s="176" t="s">
        <v>954</v>
      </c>
      <c r="I215" s="199"/>
      <c r="J215" s="145"/>
      <c r="K215" s="145"/>
      <c r="L215" s="145"/>
      <c r="M215" s="145"/>
      <c r="N215" s="145"/>
      <c r="O215" s="145"/>
      <c r="P215" s="145"/>
      <c r="Q215" s="145"/>
      <c r="R215" s="145" t="s">
        <v>125</v>
      </c>
      <c r="S215" s="145"/>
      <c r="T215" s="145"/>
      <c r="U215" s="145"/>
      <c r="V215" s="145"/>
      <c r="W215" s="145"/>
      <c r="X215" s="145"/>
      <c r="Y215" s="145"/>
      <c r="Z215" s="145"/>
      <c r="AA215" s="145"/>
      <c r="AB215" s="145"/>
      <c r="AC215" s="145"/>
      <c r="AD215" s="145"/>
      <c r="AE215" s="145"/>
      <c r="AF215" s="145"/>
      <c r="AG215" s="145"/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45"/>
    </row>
    <row r="216" spans="1:47" outlineLevel="1">
      <c r="A216" s="146"/>
      <c r="B216" s="149"/>
      <c r="C216" s="166" t="s">
        <v>337</v>
      </c>
      <c r="D216" s="190"/>
      <c r="E216" s="181">
        <v>3.1360000000000001</v>
      </c>
      <c r="F216" s="200"/>
      <c r="G216" s="200"/>
      <c r="H216" s="176">
        <v>0</v>
      </c>
      <c r="I216" s="199"/>
      <c r="J216" s="145"/>
      <c r="K216" s="145"/>
      <c r="L216" s="145"/>
      <c r="M216" s="145"/>
      <c r="N216" s="145"/>
      <c r="O216" s="145"/>
      <c r="P216" s="145"/>
      <c r="Q216" s="145"/>
      <c r="R216" s="145" t="s">
        <v>127</v>
      </c>
      <c r="S216" s="145">
        <v>0</v>
      </c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45"/>
      <c r="AE216" s="145"/>
      <c r="AF216" s="145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</row>
    <row r="217" spans="1:47" outlineLevel="1">
      <c r="A217" s="146">
        <v>72</v>
      </c>
      <c r="B217" s="149" t="s">
        <v>340</v>
      </c>
      <c r="C217" s="165" t="s">
        <v>341</v>
      </c>
      <c r="D217" s="189" t="s">
        <v>162</v>
      </c>
      <c r="E217" s="200">
        <v>0.18</v>
      </c>
      <c r="F217" s="200"/>
      <c r="G217" s="200">
        <f>ROUND(E217*F217,2)</f>
        <v>0</v>
      </c>
      <c r="H217" s="176" t="s">
        <v>954</v>
      </c>
      <c r="I217" s="199"/>
      <c r="J217" s="145"/>
      <c r="K217" s="145"/>
      <c r="L217" s="145"/>
      <c r="M217" s="145"/>
      <c r="N217" s="145"/>
      <c r="O217" s="145"/>
      <c r="P217" s="145"/>
      <c r="Q217" s="145"/>
      <c r="R217" s="145" t="s">
        <v>125</v>
      </c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45"/>
      <c r="AF217" s="145"/>
      <c r="AG217" s="145"/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</row>
    <row r="218" spans="1:47" outlineLevel="1">
      <c r="A218" s="146"/>
      <c r="B218" s="149"/>
      <c r="C218" s="166" t="s">
        <v>342</v>
      </c>
      <c r="D218" s="190"/>
      <c r="E218" s="181">
        <v>0.18</v>
      </c>
      <c r="F218" s="200"/>
      <c r="G218" s="200"/>
      <c r="H218" s="176">
        <v>0</v>
      </c>
      <c r="I218" s="199"/>
      <c r="J218" s="145"/>
      <c r="K218" s="145"/>
      <c r="L218" s="145"/>
      <c r="M218" s="145"/>
      <c r="N218" s="145"/>
      <c r="O218" s="145"/>
      <c r="P218" s="145"/>
      <c r="Q218" s="145"/>
      <c r="R218" s="145" t="s">
        <v>127</v>
      </c>
      <c r="S218" s="145">
        <v>0</v>
      </c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45"/>
      <c r="AF218" s="145"/>
      <c r="AG218" s="145"/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</row>
    <row r="219" spans="1:47">
      <c r="A219" s="147" t="s">
        <v>120</v>
      </c>
      <c r="B219" s="150" t="s">
        <v>60</v>
      </c>
      <c r="C219" s="167" t="s">
        <v>61</v>
      </c>
      <c r="D219" s="191"/>
      <c r="E219" s="152"/>
      <c r="F219" s="201"/>
      <c r="G219" s="152">
        <f>SUMIF(R220:R229,"&lt;&gt;NOR",G220:G229)</f>
        <v>0</v>
      </c>
      <c r="H219" s="177"/>
      <c r="I219" s="199"/>
      <c r="R219" t="s">
        <v>121</v>
      </c>
    </row>
    <row r="220" spans="1:47" outlineLevel="1">
      <c r="A220" s="146">
        <v>73</v>
      </c>
      <c r="B220" s="149" t="s">
        <v>343</v>
      </c>
      <c r="C220" s="165" t="s">
        <v>344</v>
      </c>
      <c r="D220" s="189" t="s">
        <v>151</v>
      </c>
      <c r="E220" s="200">
        <v>27.2</v>
      </c>
      <c r="F220" s="200"/>
      <c r="G220" s="200">
        <f>ROUND(E220*F220,2)</f>
        <v>0</v>
      </c>
      <c r="H220" s="176" t="s">
        <v>954</v>
      </c>
      <c r="I220" s="199"/>
      <c r="J220" s="145"/>
      <c r="K220" s="145"/>
      <c r="L220" s="145"/>
      <c r="M220" s="145"/>
      <c r="N220" s="145"/>
      <c r="O220" s="145"/>
      <c r="P220" s="145"/>
      <c r="Q220" s="145"/>
      <c r="R220" s="145" t="s">
        <v>125</v>
      </c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</row>
    <row r="221" spans="1:47" outlineLevel="1">
      <c r="A221" s="146"/>
      <c r="B221" s="149"/>
      <c r="C221" s="166" t="s">
        <v>1626</v>
      </c>
      <c r="D221" s="190"/>
      <c r="E221" s="181">
        <v>27.2</v>
      </c>
      <c r="F221" s="200"/>
      <c r="G221" s="200"/>
      <c r="H221" s="176">
        <v>0</v>
      </c>
      <c r="I221" s="199"/>
      <c r="J221" s="145"/>
      <c r="K221" s="145"/>
      <c r="L221" s="145"/>
      <c r="M221" s="145"/>
      <c r="N221" s="145"/>
      <c r="O221" s="145"/>
      <c r="P221" s="145"/>
      <c r="Q221" s="145"/>
      <c r="R221" s="145" t="s">
        <v>127</v>
      </c>
      <c r="S221" s="145">
        <v>0</v>
      </c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45"/>
      <c r="AE221" s="145"/>
      <c r="AF221" s="145"/>
      <c r="AG221" s="145"/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</row>
    <row r="222" spans="1:47" outlineLevel="1">
      <c r="A222" s="146">
        <v>74</v>
      </c>
      <c r="B222" s="149" t="s">
        <v>346</v>
      </c>
      <c r="C222" s="165" t="s">
        <v>347</v>
      </c>
      <c r="D222" s="189" t="s">
        <v>151</v>
      </c>
      <c r="E222" s="200">
        <v>28.6</v>
      </c>
      <c r="F222" s="200"/>
      <c r="G222" s="200">
        <f>ROUND(E222*F222,2)</f>
        <v>0</v>
      </c>
      <c r="H222" s="176" t="s">
        <v>954</v>
      </c>
      <c r="I222" s="199"/>
      <c r="J222" s="145"/>
      <c r="K222" s="145"/>
      <c r="L222" s="145"/>
      <c r="M222" s="145"/>
      <c r="N222" s="145"/>
      <c r="O222" s="145"/>
      <c r="P222" s="145"/>
      <c r="Q222" s="145"/>
      <c r="R222" s="145" t="s">
        <v>228</v>
      </c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</row>
    <row r="223" spans="1:47" outlineLevel="1">
      <c r="A223" s="146"/>
      <c r="B223" s="149"/>
      <c r="C223" s="166" t="s">
        <v>1627</v>
      </c>
      <c r="D223" s="190"/>
      <c r="E223" s="181">
        <v>28.6</v>
      </c>
      <c r="F223" s="200"/>
      <c r="G223" s="200"/>
      <c r="H223" s="176">
        <v>0</v>
      </c>
      <c r="I223" s="199"/>
      <c r="J223" s="145"/>
      <c r="K223" s="145"/>
      <c r="L223" s="145"/>
      <c r="M223" s="145"/>
      <c r="N223" s="145"/>
      <c r="O223" s="145"/>
      <c r="P223" s="145"/>
      <c r="Q223" s="145"/>
      <c r="R223" s="145" t="s">
        <v>127</v>
      </c>
      <c r="S223" s="145">
        <v>0</v>
      </c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</row>
    <row r="224" spans="1:47" outlineLevel="1">
      <c r="A224" s="146">
        <v>75</v>
      </c>
      <c r="B224" s="149" t="s">
        <v>348</v>
      </c>
      <c r="C224" s="165" t="s">
        <v>349</v>
      </c>
      <c r="D224" s="189" t="s">
        <v>151</v>
      </c>
      <c r="E224" s="200">
        <v>12</v>
      </c>
      <c r="F224" s="200"/>
      <c r="G224" s="200">
        <f>ROUND(E224*F224,2)</f>
        <v>0</v>
      </c>
      <c r="H224" s="176" t="s">
        <v>954</v>
      </c>
      <c r="I224" s="199"/>
      <c r="J224" s="145"/>
      <c r="K224" s="145"/>
      <c r="L224" s="145"/>
      <c r="M224" s="145"/>
      <c r="N224" s="145"/>
      <c r="O224" s="145"/>
      <c r="P224" s="145"/>
      <c r="Q224" s="145"/>
      <c r="R224" s="145" t="s">
        <v>125</v>
      </c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</row>
    <row r="225" spans="1:47" outlineLevel="1">
      <c r="A225" s="146"/>
      <c r="B225" s="149"/>
      <c r="C225" s="166" t="s">
        <v>345</v>
      </c>
      <c r="D225" s="190"/>
      <c r="E225" s="181">
        <v>12</v>
      </c>
      <c r="F225" s="200"/>
      <c r="G225" s="200"/>
      <c r="H225" s="176">
        <v>0</v>
      </c>
      <c r="I225" s="199"/>
      <c r="J225" s="145"/>
      <c r="K225" s="145"/>
      <c r="L225" s="145"/>
      <c r="M225" s="145"/>
      <c r="N225" s="145"/>
      <c r="O225" s="145"/>
      <c r="P225" s="145"/>
      <c r="Q225" s="145"/>
      <c r="R225" s="145" t="s">
        <v>127</v>
      </c>
      <c r="S225" s="145">
        <v>0</v>
      </c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</row>
    <row r="226" spans="1:47" ht="22.5" outlineLevel="1">
      <c r="A226" s="146">
        <v>76</v>
      </c>
      <c r="B226" s="149" t="s">
        <v>350</v>
      </c>
      <c r="C226" s="165" t="s">
        <v>351</v>
      </c>
      <c r="D226" s="189" t="s">
        <v>234</v>
      </c>
      <c r="E226" s="200">
        <v>34</v>
      </c>
      <c r="F226" s="200"/>
      <c r="G226" s="200">
        <f>ROUND(E226*F226,2)</f>
        <v>0</v>
      </c>
      <c r="H226" s="176" t="s">
        <v>954</v>
      </c>
      <c r="I226" s="199"/>
      <c r="J226" s="145"/>
      <c r="K226" s="145"/>
      <c r="L226" s="145"/>
      <c r="M226" s="145"/>
      <c r="N226" s="145"/>
      <c r="O226" s="145"/>
      <c r="P226" s="145"/>
      <c r="Q226" s="145"/>
      <c r="R226" s="145" t="s">
        <v>125</v>
      </c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</row>
    <row r="227" spans="1:47" outlineLevel="1">
      <c r="A227" s="146"/>
      <c r="B227" s="149"/>
      <c r="C227" s="166" t="s">
        <v>1628</v>
      </c>
      <c r="D227" s="190"/>
      <c r="E227" s="181">
        <v>34</v>
      </c>
      <c r="F227" s="200"/>
      <c r="G227" s="200"/>
      <c r="H227" s="176">
        <v>0</v>
      </c>
      <c r="I227" s="199"/>
      <c r="J227" s="145"/>
      <c r="K227" s="145"/>
      <c r="L227" s="145"/>
      <c r="M227" s="145"/>
      <c r="N227" s="145"/>
      <c r="O227" s="145"/>
      <c r="P227" s="145"/>
      <c r="Q227" s="145"/>
      <c r="R227" s="145" t="s">
        <v>127</v>
      </c>
      <c r="S227" s="145">
        <v>0</v>
      </c>
      <c r="T227" s="145"/>
      <c r="U227" s="145"/>
      <c r="V227" s="145"/>
      <c r="W227" s="145"/>
      <c r="X227" s="145"/>
      <c r="Y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</row>
    <row r="228" spans="1:47" ht="22.5" outlineLevel="1">
      <c r="A228" s="146">
        <v>77</v>
      </c>
      <c r="B228" s="149" t="s">
        <v>352</v>
      </c>
      <c r="C228" s="165" t="s">
        <v>353</v>
      </c>
      <c r="D228" s="189" t="s">
        <v>234</v>
      </c>
      <c r="E228" s="200">
        <v>6.6999999999999993</v>
      </c>
      <c r="F228" s="200"/>
      <c r="G228" s="200">
        <f>ROUND(E228*F228,2)</f>
        <v>0</v>
      </c>
      <c r="H228" s="176" t="s">
        <v>954</v>
      </c>
      <c r="I228" s="199"/>
      <c r="J228" s="145"/>
      <c r="K228" s="145"/>
      <c r="L228" s="145"/>
      <c r="M228" s="145"/>
      <c r="N228" s="145"/>
      <c r="O228" s="145"/>
      <c r="P228" s="145"/>
      <c r="Q228" s="145"/>
      <c r="R228" s="145" t="s">
        <v>125</v>
      </c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</row>
    <row r="229" spans="1:47" outlineLevel="1">
      <c r="A229" s="146"/>
      <c r="B229" s="149"/>
      <c r="C229" s="166" t="s">
        <v>354</v>
      </c>
      <c r="D229" s="190"/>
      <c r="E229" s="181">
        <v>6.7</v>
      </c>
      <c r="F229" s="200"/>
      <c r="G229" s="200"/>
      <c r="H229" s="176">
        <v>0</v>
      </c>
      <c r="I229" s="199"/>
      <c r="J229" s="145"/>
      <c r="K229" s="145"/>
      <c r="L229" s="145"/>
      <c r="M229" s="145"/>
      <c r="N229" s="145"/>
      <c r="O229" s="145"/>
      <c r="P229" s="145"/>
      <c r="Q229" s="145"/>
      <c r="R229" s="145" t="s">
        <v>127</v>
      </c>
      <c r="S229" s="145">
        <v>0</v>
      </c>
      <c r="T229" s="145"/>
      <c r="U229" s="145"/>
      <c r="V229" s="145"/>
      <c r="W229" s="145"/>
      <c r="X229" s="145"/>
      <c r="Y229" s="145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</row>
    <row r="230" spans="1:47">
      <c r="A230" s="147" t="s">
        <v>120</v>
      </c>
      <c r="B230" s="150" t="s">
        <v>62</v>
      </c>
      <c r="C230" s="167" t="s">
        <v>63</v>
      </c>
      <c r="D230" s="191"/>
      <c r="E230" s="152"/>
      <c r="F230" s="201"/>
      <c r="G230" s="152">
        <f>SUMIF(R231:R283,"&lt;&gt;NOR",G231:G283)</f>
        <v>0</v>
      </c>
      <c r="H230" s="177"/>
      <c r="I230" s="199"/>
      <c r="R230" t="s">
        <v>121</v>
      </c>
    </row>
    <row r="231" spans="1:47" outlineLevel="1">
      <c r="A231" s="146">
        <v>78</v>
      </c>
      <c r="B231" s="149" t="s">
        <v>355</v>
      </c>
      <c r="C231" s="165" t="s">
        <v>356</v>
      </c>
      <c r="D231" s="189" t="s">
        <v>151</v>
      </c>
      <c r="E231" s="200">
        <v>38.162999999999997</v>
      </c>
      <c r="F231" s="200"/>
      <c r="G231" s="200">
        <f>ROUND(E231*F231,2)</f>
        <v>0</v>
      </c>
      <c r="H231" s="176" t="s">
        <v>954</v>
      </c>
      <c r="I231" s="199"/>
      <c r="J231" s="145"/>
      <c r="K231" s="145"/>
      <c r="L231" s="145"/>
      <c r="M231" s="145"/>
      <c r="N231" s="145"/>
      <c r="O231" s="145"/>
      <c r="P231" s="145"/>
      <c r="Q231" s="145"/>
      <c r="R231" s="145" t="s">
        <v>125</v>
      </c>
      <c r="S231" s="145"/>
      <c r="T231" s="145"/>
      <c r="U231" s="145"/>
      <c r="V231" s="145"/>
      <c r="W231" s="145"/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</row>
    <row r="232" spans="1:47" outlineLevel="1">
      <c r="A232" s="146"/>
      <c r="B232" s="149"/>
      <c r="C232" s="166" t="s">
        <v>190</v>
      </c>
      <c r="D232" s="190"/>
      <c r="E232" s="181"/>
      <c r="F232" s="200"/>
      <c r="G232" s="200"/>
      <c r="H232" s="176">
        <v>0</v>
      </c>
      <c r="I232" s="199"/>
      <c r="J232" s="145"/>
      <c r="K232" s="145"/>
      <c r="L232" s="145"/>
      <c r="M232" s="145"/>
      <c r="N232" s="145"/>
      <c r="O232" s="145"/>
      <c r="P232" s="145"/>
      <c r="Q232" s="145"/>
      <c r="R232" s="145" t="s">
        <v>127</v>
      </c>
      <c r="S232" s="145">
        <v>0</v>
      </c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</row>
    <row r="233" spans="1:47" outlineLevel="1">
      <c r="A233" s="146"/>
      <c r="B233" s="149"/>
      <c r="C233" s="166" t="s">
        <v>188</v>
      </c>
      <c r="D233" s="190"/>
      <c r="E233" s="181"/>
      <c r="F233" s="200"/>
      <c r="G233" s="200"/>
      <c r="H233" s="176">
        <v>0</v>
      </c>
      <c r="I233" s="199"/>
      <c r="J233" s="145"/>
      <c r="K233" s="145"/>
      <c r="L233" s="145"/>
      <c r="M233" s="145"/>
      <c r="N233" s="145"/>
      <c r="O233" s="145"/>
      <c r="P233" s="145"/>
      <c r="Q233" s="145"/>
      <c r="R233" s="145" t="s">
        <v>127</v>
      </c>
      <c r="S233" s="145">
        <v>0</v>
      </c>
      <c r="T233" s="145"/>
      <c r="U233" s="145"/>
      <c r="V233" s="145"/>
      <c r="W233" s="145"/>
      <c r="X233" s="145"/>
      <c r="Y233" s="145"/>
      <c r="Z233" s="145"/>
      <c r="AA233" s="145"/>
      <c r="AB233" s="145"/>
      <c r="AC233" s="145"/>
      <c r="AD233" s="145"/>
      <c r="AE233" s="145"/>
      <c r="AF233" s="145"/>
      <c r="AG233" s="145"/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</row>
    <row r="234" spans="1:47" outlineLevel="1">
      <c r="A234" s="146"/>
      <c r="B234" s="149"/>
      <c r="C234" s="166" t="s">
        <v>357</v>
      </c>
      <c r="D234" s="190"/>
      <c r="E234" s="181">
        <v>5.1375000000000002</v>
      </c>
      <c r="F234" s="200"/>
      <c r="G234" s="200"/>
      <c r="H234" s="176">
        <v>0</v>
      </c>
      <c r="I234" s="199"/>
      <c r="J234" s="145"/>
      <c r="K234" s="145"/>
      <c r="L234" s="145"/>
      <c r="M234" s="145"/>
      <c r="N234" s="145"/>
      <c r="O234" s="145"/>
      <c r="P234" s="145"/>
      <c r="Q234" s="145"/>
      <c r="R234" s="145" t="s">
        <v>127</v>
      </c>
      <c r="S234" s="145">
        <v>0</v>
      </c>
      <c r="T234" s="145"/>
      <c r="U234" s="145"/>
      <c r="V234" s="145"/>
      <c r="W234" s="145"/>
      <c r="X234" s="145"/>
      <c r="Y234" s="145"/>
      <c r="Z234" s="145"/>
      <c r="AA234" s="145"/>
      <c r="AB234" s="145"/>
      <c r="AC234" s="145"/>
      <c r="AD234" s="145"/>
      <c r="AE234" s="145"/>
      <c r="AF234" s="145"/>
      <c r="AG234" s="145"/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</row>
    <row r="235" spans="1:47" outlineLevel="1">
      <c r="A235" s="146"/>
      <c r="B235" s="149"/>
      <c r="C235" s="166" t="s">
        <v>358</v>
      </c>
      <c r="D235" s="190"/>
      <c r="E235" s="181">
        <v>9.7004999999999999</v>
      </c>
      <c r="F235" s="200"/>
      <c r="G235" s="200"/>
      <c r="H235" s="176">
        <v>0</v>
      </c>
      <c r="I235" s="199"/>
      <c r="J235" s="145"/>
      <c r="K235" s="145"/>
      <c r="L235" s="145"/>
      <c r="M235" s="145"/>
      <c r="N235" s="145"/>
      <c r="O235" s="145"/>
      <c r="P235" s="145"/>
      <c r="Q235" s="145"/>
      <c r="R235" s="145" t="s">
        <v>127</v>
      </c>
      <c r="S235" s="145">
        <v>0</v>
      </c>
      <c r="T235" s="145"/>
      <c r="U235" s="145"/>
      <c r="V235" s="145"/>
      <c r="W235" s="145"/>
      <c r="X235" s="145"/>
      <c r="Y235" s="145"/>
      <c r="Z235" s="145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</row>
    <row r="236" spans="1:47" outlineLevel="1">
      <c r="A236" s="146"/>
      <c r="B236" s="149"/>
      <c r="C236" s="166" t="s">
        <v>276</v>
      </c>
      <c r="D236" s="190"/>
      <c r="E236" s="181"/>
      <c r="F236" s="200"/>
      <c r="G236" s="200"/>
      <c r="H236" s="176">
        <v>0</v>
      </c>
      <c r="I236" s="199"/>
      <c r="J236" s="145"/>
      <c r="K236" s="145"/>
      <c r="L236" s="145"/>
      <c r="M236" s="145"/>
      <c r="N236" s="145"/>
      <c r="O236" s="145"/>
      <c r="P236" s="145"/>
      <c r="Q236" s="145"/>
      <c r="R236" s="145" t="s">
        <v>127</v>
      </c>
      <c r="S236" s="145">
        <v>0</v>
      </c>
      <c r="T236" s="145"/>
      <c r="U236" s="145"/>
      <c r="V236" s="145"/>
      <c r="W236" s="145"/>
      <c r="X236" s="145"/>
      <c r="Y236" s="145"/>
      <c r="Z236" s="145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</row>
    <row r="237" spans="1:47" outlineLevel="1">
      <c r="A237" s="146"/>
      <c r="B237" s="149"/>
      <c r="C237" s="166" t="s">
        <v>359</v>
      </c>
      <c r="D237" s="190"/>
      <c r="E237" s="181">
        <v>20.355</v>
      </c>
      <c r="F237" s="200"/>
      <c r="G237" s="200"/>
      <c r="H237" s="176">
        <v>0</v>
      </c>
      <c r="I237" s="199"/>
      <c r="J237" s="145"/>
      <c r="K237" s="145"/>
      <c r="L237" s="145"/>
      <c r="M237" s="145"/>
      <c r="N237" s="145"/>
      <c r="O237" s="145"/>
      <c r="P237" s="145"/>
      <c r="Q237" s="145"/>
      <c r="R237" s="145" t="s">
        <v>127</v>
      </c>
      <c r="S237" s="145">
        <v>0</v>
      </c>
      <c r="T237" s="145"/>
      <c r="U237" s="145"/>
      <c r="V237" s="145"/>
      <c r="W237" s="145"/>
      <c r="X237" s="145"/>
      <c r="Y237" s="145"/>
      <c r="Z237" s="145"/>
      <c r="AA237" s="145"/>
      <c r="AB237" s="145"/>
      <c r="AC237" s="145"/>
      <c r="AD237" s="145"/>
      <c r="AE237" s="145"/>
      <c r="AF237" s="145"/>
      <c r="AG237" s="145"/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</row>
    <row r="238" spans="1:47" outlineLevel="1">
      <c r="A238" s="146"/>
      <c r="B238" s="149"/>
      <c r="C238" s="166" t="s">
        <v>360</v>
      </c>
      <c r="D238" s="190"/>
      <c r="E238" s="181">
        <v>2.97</v>
      </c>
      <c r="F238" s="200"/>
      <c r="G238" s="200"/>
      <c r="H238" s="176">
        <v>0</v>
      </c>
      <c r="I238" s="199"/>
      <c r="J238" s="145"/>
      <c r="K238" s="145"/>
      <c r="L238" s="145"/>
      <c r="M238" s="145"/>
      <c r="N238" s="145"/>
      <c r="O238" s="145"/>
      <c r="P238" s="145"/>
      <c r="Q238" s="145"/>
      <c r="R238" s="145" t="s">
        <v>127</v>
      </c>
      <c r="S238" s="145">
        <v>0</v>
      </c>
      <c r="T238" s="145"/>
      <c r="U238" s="145"/>
      <c r="V238" s="145"/>
      <c r="W238" s="145"/>
      <c r="X238" s="145"/>
      <c r="Y238" s="145"/>
      <c r="Z238" s="145"/>
      <c r="AA238" s="145"/>
      <c r="AB238" s="145"/>
      <c r="AC238" s="145"/>
      <c r="AD238" s="145"/>
      <c r="AE238" s="145"/>
      <c r="AF238" s="145"/>
      <c r="AG238" s="145"/>
      <c r="AH238" s="145"/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</row>
    <row r="239" spans="1:47" outlineLevel="1">
      <c r="A239" s="146">
        <v>79</v>
      </c>
      <c r="B239" s="149" t="s">
        <v>361</v>
      </c>
      <c r="C239" s="165" t="s">
        <v>362</v>
      </c>
      <c r="D239" s="189" t="s">
        <v>151</v>
      </c>
      <c r="E239" s="200">
        <v>742</v>
      </c>
      <c r="F239" s="200"/>
      <c r="G239" s="200">
        <f>ROUND(E239*F239,2)</f>
        <v>0</v>
      </c>
      <c r="H239" s="176" t="s">
        <v>954</v>
      </c>
      <c r="I239" s="199"/>
      <c r="J239" s="145"/>
      <c r="K239" s="145"/>
      <c r="L239" s="145"/>
      <c r="M239" s="145"/>
      <c r="N239" s="145"/>
      <c r="O239" s="145"/>
      <c r="P239" s="145"/>
      <c r="Q239" s="145"/>
      <c r="R239" s="145" t="s">
        <v>125</v>
      </c>
      <c r="S239" s="145"/>
      <c r="T239" s="145"/>
      <c r="U239" s="145"/>
      <c r="V239" s="145"/>
      <c r="W239" s="145"/>
      <c r="X239" s="145"/>
      <c r="Y239" s="145"/>
      <c r="Z239" s="145"/>
      <c r="AA239" s="145"/>
      <c r="AB239" s="145"/>
      <c r="AC239" s="145"/>
      <c r="AD239" s="145"/>
      <c r="AE239" s="145"/>
      <c r="AF239" s="145"/>
      <c r="AG239" s="145"/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</row>
    <row r="240" spans="1:47" outlineLevel="1">
      <c r="A240" s="146"/>
      <c r="B240" s="149"/>
      <c r="C240" s="166" t="s">
        <v>363</v>
      </c>
      <c r="D240" s="190"/>
      <c r="E240" s="181">
        <v>13.2</v>
      </c>
      <c r="F240" s="200"/>
      <c r="G240" s="200"/>
      <c r="H240" s="176">
        <v>0</v>
      </c>
      <c r="I240" s="199"/>
      <c r="J240" s="145"/>
      <c r="K240" s="145"/>
      <c r="L240" s="145"/>
      <c r="M240" s="145"/>
      <c r="N240" s="145"/>
      <c r="O240" s="145"/>
      <c r="P240" s="145"/>
      <c r="Q240" s="145"/>
      <c r="R240" s="145" t="s">
        <v>127</v>
      </c>
      <c r="S240" s="145">
        <v>0</v>
      </c>
      <c r="T240" s="145"/>
      <c r="U240" s="145"/>
      <c r="V240" s="145"/>
      <c r="W240" s="145"/>
      <c r="X240" s="145"/>
      <c r="Y240" s="145"/>
      <c r="Z240" s="145"/>
      <c r="AA240" s="145"/>
      <c r="AB240" s="145"/>
      <c r="AC240" s="145"/>
      <c r="AD240" s="145"/>
      <c r="AE240" s="145"/>
      <c r="AF240" s="145"/>
      <c r="AG240" s="145"/>
      <c r="AH240" s="145"/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</row>
    <row r="241" spans="1:47" outlineLevel="1">
      <c r="A241" s="146"/>
      <c r="B241" s="149"/>
      <c r="C241" s="166" t="s">
        <v>1629</v>
      </c>
      <c r="D241" s="190"/>
      <c r="E241" s="181">
        <v>673.8</v>
      </c>
      <c r="F241" s="200"/>
      <c r="G241" s="200"/>
      <c r="H241" s="176">
        <v>0</v>
      </c>
      <c r="I241" s="199"/>
      <c r="J241" s="145"/>
      <c r="K241" s="145"/>
      <c r="L241" s="145"/>
      <c r="M241" s="145"/>
      <c r="N241" s="145"/>
      <c r="O241" s="145"/>
      <c r="P241" s="145"/>
      <c r="Q241" s="145"/>
      <c r="R241" s="145" t="s">
        <v>127</v>
      </c>
      <c r="S241" s="145">
        <v>0</v>
      </c>
      <c r="T241" s="145"/>
      <c r="U241" s="145"/>
      <c r="V241" s="145"/>
      <c r="W241" s="145"/>
      <c r="X241" s="145"/>
      <c r="Y241" s="145"/>
      <c r="Z241" s="145"/>
      <c r="AA241" s="145"/>
      <c r="AB241" s="145"/>
      <c r="AC241" s="145"/>
      <c r="AD241" s="145"/>
      <c r="AE241" s="145"/>
      <c r="AF241" s="145"/>
      <c r="AG241" s="145"/>
      <c r="AH241" s="145"/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</row>
    <row r="242" spans="1:47" outlineLevel="1">
      <c r="A242" s="146"/>
      <c r="B242" s="149"/>
      <c r="C242" s="166" t="s">
        <v>1630</v>
      </c>
      <c r="D242" s="190"/>
      <c r="E242" s="181">
        <v>20</v>
      </c>
      <c r="F242" s="200"/>
      <c r="G242" s="200"/>
      <c r="H242" s="176">
        <v>0</v>
      </c>
      <c r="I242" s="199"/>
      <c r="J242" s="145"/>
      <c r="K242" s="145"/>
      <c r="L242" s="145"/>
      <c r="M242" s="145"/>
      <c r="N242" s="145"/>
      <c r="O242" s="145"/>
      <c r="P242" s="145"/>
      <c r="Q242" s="145"/>
      <c r="R242" s="145" t="s">
        <v>127</v>
      </c>
      <c r="S242" s="145">
        <v>0</v>
      </c>
      <c r="T242" s="145"/>
      <c r="U242" s="145"/>
      <c r="V242" s="145"/>
      <c r="W242" s="145"/>
      <c r="X242" s="145"/>
      <c r="Y242" s="145"/>
      <c r="Z242" s="145"/>
      <c r="AA242" s="145"/>
      <c r="AB242" s="145"/>
      <c r="AC242" s="145"/>
      <c r="AD242" s="145"/>
      <c r="AE242" s="145"/>
      <c r="AF242" s="145"/>
      <c r="AG242" s="145"/>
      <c r="AH242" s="145"/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</row>
    <row r="243" spans="1:47" outlineLevel="1">
      <c r="A243" s="146"/>
      <c r="B243" s="149"/>
      <c r="C243" s="166" t="s">
        <v>1631</v>
      </c>
      <c r="D243" s="190"/>
      <c r="E243" s="181">
        <v>35</v>
      </c>
      <c r="F243" s="200"/>
      <c r="G243" s="200"/>
      <c r="H243" s="176">
        <v>0</v>
      </c>
      <c r="I243" s="199"/>
      <c r="J243" s="145"/>
      <c r="K243" s="145"/>
      <c r="L243" s="145"/>
      <c r="M243" s="145"/>
      <c r="N243" s="145"/>
      <c r="O243" s="145"/>
      <c r="P243" s="145"/>
      <c r="Q243" s="145"/>
      <c r="R243" s="145" t="s">
        <v>127</v>
      </c>
      <c r="S243" s="145">
        <v>0</v>
      </c>
      <c r="T243" s="145"/>
      <c r="U243" s="145"/>
      <c r="V243" s="145"/>
      <c r="W243" s="145"/>
      <c r="X243" s="145"/>
      <c r="Y243" s="145"/>
      <c r="Z243" s="145"/>
      <c r="AA243" s="145"/>
      <c r="AB243" s="145"/>
      <c r="AC243" s="145"/>
      <c r="AD243" s="145"/>
      <c r="AE243" s="145"/>
      <c r="AF243" s="145"/>
      <c r="AG243" s="145"/>
      <c r="AH243" s="145"/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</row>
    <row r="244" spans="1:47" outlineLevel="1">
      <c r="A244" s="146">
        <v>80</v>
      </c>
      <c r="B244" s="149" t="s">
        <v>367</v>
      </c>
      <c r="C244" s="165" t="s">
        <v>368</v>
      </c>
      <c r="D244" s="189" t="s">
        <v>151</v>
      </c>
      <c r="E244" s="200">
        <v>50.6</v>
      </c>
      <c r="F244" s="200"/>
      <c r="G244" s="200">
        <f>ROUND(E244*F244,2)</f>
        <v>0</v>
      </c>
      <c r="H244" s="176" t="s">
        <v>954</v>
      </c>
      <c r="I244" s="199"/>
      <c r="J244" s="145"/>
      <c r="K244" s="145"/>
      <c r="L244" s="145"/>
      <c r="M244" s="145"/>
      <c r="N244" s="145"/>
      <c r="O244" s="145"/>
      <c r="P244" s="145"/>
      <c r="Q244" s="145"/>
      <c r="R244" s="145" t="s">
        <v>125</v>
      </c>
      <c r="S244" s="145"/>
      <c r="T244" s="145"/>
      <c r="U244" s="145"/>
      <c r="V244" s="145"/>
      <c r="W244" s="145"/>
      <c r="X244" s="145"/>
      <c r="Y244" s="145"/>
      <c r="Z244" s="145"/>
      <c r="AA244" s="145"/>
      <c r="AB244" s="145"/>
      <c r="AC244" s="145"/>
      <c r="AD244" s="145"/>
      <c r="AE244" s="145"/>
      <c r="AF244" s="145"/>
      <c r="AG244" s="145"/>
      <c r="AH244" s="145"/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</row>
    <row r="245" spans="1:47" outlineLevel="1">
      <c r="A245" s="146"/>
      <c r="B245" s="149"/>
      <c r="C245" s="166" t="s">
        <v>369</v>
      </c>
      <c r="D245" s="190"/>
      <c r="E245" s="181">
        <v>15.5</v>
      </c>
      <c r="F245" s="200"/>
      <c r="G245" s="200"/>
      <c r="H245" s="176">
        <v>0</v>
      </c>
      <c r="I245" s="199"/>
      <c r="J245" s="145"/>
      <c r="K245" s="145"/>
      <c r="L245" s="145"/>
      <c r="M245" s="145"/>
      <c r="N245" s="145"/>
      <c r="O245" s="145"/>
      <c r="P245" s="145"/>
      <c r="Q245" s="145"/>
      <c r="R245" s="145" t="s">
        <v>127</v>
      </c>
      <c r="S245" s="145">
        <v>0</v>
      </c>
      <c r="T245" s="145"/>
      <c r="U245" s="145"/>
      <c r="V245" s="145"/>
      <c r="W245" s="145"/>
      <c r="X245" s="145"/>
      <c r="Y245" s="145"/>
      <c r="Z245" s="145"/>
      <c r="AA245" s="145"/>
      <c r="AB245" s="145"/>
      <c r="AC245" s="145"/>
      <c r="AD245" s="145"/>
      <c r="AE245" s="145"/>
      <c r="AF245" s="145"/>
      <c r="AG245" s="145"/>
      <c r="AH245" s="145"/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</row>
    <row r="246" spans="1:47" outlineLevel="1">
      <c r="A246" s="146"/>
      <c r="B246" s="149"/>
      <c r="C246" s="166" t="s">
        <v>370</v>
      </c>
      <c r="D246" s="190"/>
      <c r="E246" s="181">
        <v>35.1</v>
      </c>
      <c r="F246" s="200"/>
      <c r="G246" s="200"/>
      <c r="H246" s="176">
        <v>0</v>
      </c>
      <c r="I246" s="199"/>
      <c r="J246" s="145"/>
      <c r="K246" s="145"/>
      <c r="L246" s="145"/>
      <c r="M246" s="145"/>
      <c r="N246" s="145"/>
      <c r="O246" s="145"/>
      <c r="P246" s="145"/>
      <c r="Q246" s="145"/>
      <c r="R246" s="145" t="s">
        <v>127</v>
      </c>
      <c r="S246" s="145">
        <v>0</v>
      </c>
      <c r="T246" s="145"/>
      <c r="U246" s="145"/>
      <c r="V246" s="145"/>
      <c r="W246" s="145"/>
      <c r="X246" s="145"/>
      <c r="Y246" s="145"/>
      <c r="Z246" s="145"/>
      <c r="AA246" s="145"/>
      <c r="AB246" s="145"/>
      <c r="AC246" s="145"/>
      <c r="AD246" s="145"/>
      <c r="AE246" s="145"/>
      <c r="AF246" s="145"/>
      <c r="AG246" s="145"/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</row>
    <row r="247" spans="1:47" ht="22.5" outlineLevel="1">
      <c r="A247" s="146">
        <v>81</v>
      </c>
      <c r="B247" s="149" t="s">
        <v>371</v>
      </c>
      <c r="C247" s="165" t="s">
        <v>372</v>
      </c>
      <c r="D247" s="189" t="s">
        <v>151</v>
      </c>
      <c r="E247" s="200">
        <v>25</v>
      </c>
      <c r="F247" s="200"/>
      <c r="G247" s="200">
        <f>ROUND(E247*F247,2)</f>
        <v>0</v>
      </c>
      <c r="H247" s="176" t="s">
        <v>954</v>
      </c>
      <c r="I247" s="199"/>
      <c r="J247" s="145"/>
      <c r="K247" s="145"/>
      <c r="L247" s="145"/>
      <c r="M247" s="145"/>
      <c r="N247" s="145"/>
      <c r="O247" s="145"/>
      <c r="P247" s="145"/>
      <c r="Q247" s="145"/>
      <c r="R247" s="145" t="s">
        <v>125</v>
      </c>
      <c r="S247" s="145"/>
      <c r="T247" s="145"/>
      <c r="U247" s="145"/>
      <c r="V247" s="145"/>
      <c r="W247" s="145"/>
      <c r="X247" s="145"/>
      <c r="Y247" s="145"/>
      <c r="Z247" s="145"/>
      <c r="AA247" s="145"/>
      <c r="AB247" s="145"/>
      <c r="AC247" s="145"/>
      <c r="AD247" s="145"/>
      <c r="AE247" s="145"/>
      <c r="AF247" s="145"/>
      <c r="AG247" s="145"/>
      <c r="AH247" s="145"/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</row>
    <row r="248" spans="1:47" outlineLevel="1">
      <c r="A248" s="146"/>
      <c r="B248" s="149"/>
      <c r="C248" s="166" t="s">
        <v>366</v>
      </c>
      <c r="D248" s="190"/>
      <c r="E248" s="181">
        <v>25</v>
      </c>
      <c r="F248" s="200"/>
      <c r="G248" s="200"/>
      <c r="H248" s="176">
        <v>0</v>
      </c>
      <c r="I248" s="199"/>
      <c r="J248" s="145"/>
      <c r="K248" s="145"/>
      <c r="L248" s="145"/>
      <c r="M248" s="145"/>
      <c r="N248" s="145"/>
      <c r="O248" s="145"/>
      <c r="P248" s="145"/>
      <c r="Q248" s="145"/>
      <c r="R248" s="145" t="s">
        <v>127</v>
      </c>
      <c r="S248" s="145">
        <v>0</v>
      </c>
      <c r="T248" s="145"/>
      <c r="U248" s="145"/>
      <c r="V248" s="145"/>
      <c r="W248" s="145"/>
      <c r="X248" s="145"/>
      <c r="Y248" s="145"/>
      <c r="Z248" s="145"/>
      <c r="AA248" s="145"/>
      <c r="AB248" s="145"/>
      <c r="AC248" s="145"/>
      <c r="AD248" s="145"/>
      <c r="AE248" s="145"/>
      <c r="AF248" s="145"/>
      <c r="AG248" s="145"/>
      <c r="AH248" s="145"/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</row>
    <row r="249" spans="1:47" outlineLevel="1">
      <c r="A249" s="146">
        <v>82</v>
      </c>
      <c r="B249" s="149" t="s">
        <v>373</v>
      </c>
      <c r="C249" s="165" t="s">
        <v>374</v>
      </c>
      <c r="D249" s="189" t="s">
        <v>151</v>
      </c>
      <c r="E249" s="200">
        <v>192</v>
      </c>
      <c r="F249" s="200"/>
      <c r="G249" s="200">
        <f>ROUND(E249*F249,2)</f>
        <v>0</v>
      </c>
      <c r="H249" s="176" t="s">
        <v>954</v>
      </c>
      <c r="I249" s="199"/>
      <c r="J249" s="145"/>
      <c r="K249" s="145"/>
      <c r="L249" s="145"/>
      <c r="M249" s="145"/>
      <c r="N249" s="145"/>
      <c r="O249" s="145"/>
      <c r="P249" s="145"/>
      <c r="Q249" s="145"/>
      <c r="R249" s="145" t="s">
        <v>125</v>
      </c>
      <c r="S249" s="145"/>
      <c r="T249" s="145"/>
      <c r="U249" s="145"/>
      <c r="V249" s="145"/>
      <c r="W249" s="145"/>
      <c r="X249" s="145"/>
      <c r="Y249" s="145"/>
      <c r="Z249" s="145"/>
      <c r="AA249" s="145"/>
      <c r="AB249" s="145"/>
      <c r="AC249" s="145"/>
      <c r="AD249" s="145"/>
      <c r="AE249" s="145"/>
      <c r="AF249" s="145"/>
      <c r="AG249" s="145"/>
      <c r="AH249" s="145"/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</row>
    <row r="250" spans="1:47" outlineLevel="1">
      <c r="A250" s="146"/>
      <c r="B250" s="149"/>
      <c r="C250" s="166" t="s">
        <v>375</v>
      </c>
      <c r="D250" s="190"/>
      <c r="E250" s="181"/>
      <c r="F250" s="200"/>
      <c r="G250" s="200"/>
      <c r="H250" s="176">
        <v>0</v>
      </c>
      <c r="I250" s="199"/>
      <c r="J250" s="145"/>
      <c r="K250" s="145"/>
      <c r="L250" s="145"/>
      <c r="M250" s="145"/>
      <c r="N250" s="145"/>
      <c r="O250" s="145"/>
      <c r="P250" s="145"/>
      <c r="Q250" s="145"/>
      <c r="R250" s="145" t="s">
        <v>127</v>
      </c>
      <c r="S250" s="145">
        <v>0</v>
      </c>
      <c r="T250" s="145"/>
      <c r="U250" s="145"/>
      <c r="V250" s="145"/>
      <c r="W250" s="145"/>
      <c r="X250" s="145"/>
      <c r="Y250" s="145"/>
      <c r="Z250" s="145"/>
      <c r="AA250" s="145"/>
      <c r="AB250" s="145"/>
      <c r="AC250" s="145"/>
      <c r="AD250" s="145"/>
      <c r="AE250" s="145"/>
      <c r="AF250" s="145"/>
      <c r="AG250" s="145"/>
      <c r="AH250" s="145"/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</row>
    <row r="251" spans="1:47" outlineLevel="1">
      <c r="A251" s="146"/>
      <c r="B251" s="149"/>
      <c r="C251" s="166" t="s">
        <v>1632</v>
      </c>
      <c r="D251" s="190"/>
      <c r="E251" s="181">
        <v>118.27</v>
      </c>
      <c r="F251" s="200"/>
      <c r="G251" s="200"/>
      <c r="H251" s="176">
        <v>0</v>
      </c>
      <c r="I251" s="199"/>
      <c r="J251" s="145"/>
      <c r="K251" s="145"/>
      <c r="L251" s="145"/>
      <c r="M251" s="145"/>
      <c r="N251" s="145"/>
      <c r="O251" s="145"/>
      <c r="P251" s="145"/>
      <c r="Q251" s="145"/>
      <c r="R251" s="145" t="s">
        <v>127</v>
      </c>
      <c r="S251" s="145">
        <v>0</v>
      </c>
      <c r="T251" s="145"/>
      <c r="U251" s="145"/>
      <c r="V251" s="145"/>
      <c r="W251" s="145"/>
      <c r="X251" s="145"/>
      <c r="Y251" s="145"/>
      <c r="Z251" s="145"/>
      <c r="AA251" s="145"/>
      <c r="AB251" s="145"/>
      <c r="AC251" s="145"/>
      <c r="AD251" s="145"/>
      <c r="AE251" s="145"/>
      <c r="AF251" s="145"/>
      <c r="AG251" s="145"/>
      <c r="AH251" s="145"/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</row>
    <row r="252" spans="1:47" outlineLevel="1">
      <c r="A252" s="146"/>
      <c r="B252" s="149"/>
      <c r="C252" s="166" t="s">
        <v>1633</v>
      </c>
      <c r="D252" s="190"/>
      <c r="E252" s="181">
        <v>73.73</v>
      </c>
      <c r="F252" s="200"/>
      <c r="G252" s="200"/>
      <c r="H252" s="176">
        <v>0</v>
      </c>
      <c r="I252" s="199"/>
      <c r="J252" s="145"/>
      <c r="K252" s="145"/>
      <c r="L252" s="145"/>
      <c r="M252" s="145"/>
      <c r="N252" s="145"/>
      <c r="O252" s="145"/>
      <c r="P252" s="145"/>
      <c r="Q252" s="145"/>
      <c r="R252" s="145" t="s">
        <v>127</v>
      </c>
      <c r="S252" s="145">
        <v>0</v>
      </c>
      <c r="T252" s="145"/>
      <c r="U252" s="145"/>
      <c r="V252" s="145"/>
      <c r="W252" s="145"/>
      <c r="X252" s="145"/>
      <c r="Y252" s="145"/>
      <c r="Z252" s="145"/>
      <c r="AA252" s="145"/>
      <c r="AB252" s="145"/>
      <c r="AC252" s="145"/>
      <c r="AD252" s="145"/>
      <c r="AE252" s="145"/>
      <c r="AF252" s="145"/>
      <c r="AG252" s="145"/>
      <c r="AH252" s="145"/>
      <c r="AI252" s="145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5"/>
      <c r="AU252" s="145"/>
    </row>
    <row r="253" spans="1:47" outlineLevel="1">
      <c r="A253" s="146">
        <v>83</v>
      </c>
      <c r="B253" s="149" t="s">
        <v>378</v>
      </c>
      <c r="C253" s="165" t="s">
        <v>379</v>
      </c>
      <c r="D253" s="189" t="s">
        <v>151</v>
      </c>
      <c r="E253" s="200">
        <v>576</v>
      </c>
      <c r="F253" s="200"/>
      <c r="G253" s="200">
        <f>ROUND(E253*F253,2)</f>
        <v>0</v>
      </c>
      <c r="H253" s="176" t="s">
        <v>954</v>
      </c>
      <c r="I253" s="199"/>
      <c r="J253" s="145"/>
      <c r="K253" s="145"/>
      <c r="L253" s="145"/>
      <c r="M253" s="145"/>
      <c r="N253" s="145"/>
      <c r="O253" s="145"/>
      <c r="P253" s="145"/>
      <c r="Q253" s="145"/>
      <c r="R253" s="145" t="s">
        <v>125</v>
      </c>
      <c r="S253" s="145"/>
      <c r="T253" s="145"/>
      <c r="U253" s="145"/>
      <c r="V253" s="145"/>
      <c r="W253" s="145"/>
      <c r="X253" s="145"/>
      <c r="Y253" s="145"/>
      <c r="Z253" s="145"/>
      <c r="AA253" s="145"/>
      <c r="AB253" s="145"/>
      <c r="AC253" s="145"/>
      <c r="AD253" s="145"/>
      <c r="AE253" s="145"/>
      <c r="AF253" s="145"/>
      <c r="AG253" s="145"/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</row>
    <row r="254" spans="1:47" outlineLevel="1">
      <c r="A254" s="146"/>
      <c r="B254" s="149"/>
      <c r="C254" s="166" t="s">
        <v>1629</v>
      </c>
      <c r="D254" s="190"/>
      <c r="E254" s="181">
        <v>673.8</v>
      </c>
      <c r="F254" s="200"/>
      <c r="G254" s="200"/>
      <c r="H254" s="176">
        <v>0</v>
      </c>
      <c r="I254" s="199"/>
      <c r="J254" s="145"/>
      <c r="K254" s="145"/>
      <c r="L254" s="145"/>
      <c r="M254" s="145"/>
      <c r="N254" s="145"/>
      <c r="O254" s="145"/>
      <c r="P254" s="145"/>
      <c r="Q254" s="145"/>
      <c r="R254" s="145" t="s">
        <v>127</v>
      </c>
      <c r="S254" s="145">
        <v>0</v>
      </c>
      <c r="T254" s="145"/>
      <c r="U254" s="145"/>
      <c r="V254" s="145"/>
      <c r="W254" s="145"/>
      <c r="X254" s="145"/>
      <c r="Y254" s="145"/>
      <c r="Z254" s="145"/>
      <c r="AA254" s="145"/>
      <c r="AB254" s="145"/>
      <c r="AC254" s="145"/>
      <c r="AD254" s="145"/>
      <c r="AE254" s="145"/>
      <c r="AF254" s="145"/>
      <c r="AG254" s="145"/>
      <c r="AH254" s="145"/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</row>
    <row r="255" spans="1:47" outlineLevel="1">
      <c r="A255" s="146"/>
      <c r="B255" s="149"/>
      <c r="C255" s="166" t="s">
        <v>1630</v>
      </c>
      <c r="D255" s="190"/>
      <c r="E255" s="181">
        <v>20</v>
      </c>
      <c r="F255" s="200"/>
      <c r="G255" s="200"/>
      <c r="H255" s="176">
        <v>0</v>
      </c>
      <c r="I255" s="199"/>
      <c r="J255" s="145"/>
      <c r="K255" s="145"/>
      <c r="L255" s="145"/>
      <c r="M255" s="145"/>
      <c r="N255" s="145"/>
      <c r="O255" s="145"/>
      <c r="P255" s="145"/>
      <c r="Q255" s="145"/>
      <c r="R255" s="145" t="s">
        <v>127</v>
      </c>
      <c r="S255" s="145">
        <v>0</v>
      </c>
      <c r="T255" s="145"/>
      <c r="U255" s="145"/>
      <c r="V255" s="145"/>
      <c r="W255" s="145"/>
      <c r="X255" s="145"/>
      <c r="Y255" s="145"/>
      <c r="Z255" s="145"/>
      <c r="AA255" s="145"/>
      <c r="AB255" s="145"/>
      <c r="AC255" s="145"/>
      <c r="AD255" s="145"/>
      <c r="AE255" s="145"/>
      <c r="AF255" s="145"/>
      <c r="AG255" s="145"/>
      <c r="AH255" s="145"/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</row>
    <row r="256" spans="1:47" outlineLevel="1">
      <c r="A256" s="146"/>
      <c r="B256" s="149"/>
      <c r="C256" s="166" t="s">
        <v>1631</v>
      </c>
      <c r="D256" s="190"/>
      <c r="E256" s="181">
        <v>35</v>
      </c>
      <c r="F256" s="200"/>
      <c r="G256" s="200"/>
      <c r="H256" s="176">
        <v>0</v>
      </c>
      <c r="I256" s="199"/>
      <c r="J256" s="145"/>
      <c r="K256" s="145"/>
      <c r="L256" s="145"/>
      <c r="M256" s="145"/>
      <c r="N256" s="145"/>
      <c r="O256" s="145"/>
      <c r="P256" s="145"/>
      <c r="Q256" s="145"/>
      <c r="R256" s="145" t="s">
        <v>127</v>
      </c>
      <c r="S256" s="145">
        <v>0</v>
      </c>
      <c r="T256" s="145"/>
      <c r="U256" s="145"/>
      <c r="V256" s="145"/>
      <c r="W256" s="145"/>
      <c r="X256" s="145"/>
      <c r="Y256" s="145"/>
      <c r="Z256" s="145"/>
      <c r="AA256" s="145"/>
      <c r="AB256" s="145"/>
      <c r="AC256" s="145"/>
      <c r="AD256" s="145"/>
      <c r="AE256" s="145"/>
      <c r="AF256" s="145"/>
      <c r="AG256" s="145"/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</row>
    <row r="257" spans="1:47" outlineLevel="1">
      <c r="A257" s="146"/>
      <c r="B257" s="149"/>
      <c r="C257" s="166" t="s">
        <v>1634</v>
      </c>
      <c r="D257" s="190"/>
      <c r="E257" s="181">
        <v>-152.80000000000001</v>
      </c>
      <c r="F257" s="200"/>
      <c r="G257" s="200"/>
      <c r="H257" s="176">
        <v>0</v>
      </c>
      <c r="I257" s="199"/>
      <c r="J257" s="145"/>
      <c r="K257" s="145"/>
      <c r="L257" s="145"/>
      <c r="M257" s="145"/>
      <c r="N257" s="145"/>
      <c r="O257" s="145"/>
      <c r="P257" s="145"/>
      <c r="Q257" s="145"/>
      <c r="R257" s="145" t="s">
        <v>127</v>
      </c>
      <c r="S257" s="145">
        <v>0</v>
      </c>
      <c r="T257" s="145"/>
      <c r="U257" s="145"/>
      <c r="V257" s="145"/>
      <c r="W257" s="145"/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</row>
    <row r="258" spans="1:47" outlineLevel="1">
      <c r="A258" s="146">
        <v>84</v>
      </c>
      <c r="B258" s="149" t="s">
        <v>380</v>
      </c>
      <c r="C258" s="165" t="s">
        <v>381</v>
      </c>
      <c r="D258" s="189" t="s">
        <v>151</v>
      </c>
      <c r="E258" s="200">
        <v>44</v>
      </c>
      <c r="F258" s="200"/>
      <c r="G258" s="200">
        <f>ROUND(E258*F258,2)</f>
        <v>0</v>
      </c>
      <c r="H258" s="176" t="s">
        <v>954</v>
      </c>
      <c r="I258" s="199"/>
      <c r="J258" s="145"/>
      <c r="K258" s="145"/>
      <c r="L258" s="145"/>
      <c r="M258" s="145"/>
      <c r="N258" s="145"/>
      <c r="O258" s="145"/>
      <c r="P258" s="145"/>
      <c r="Q258" s="145"/>
      <c r="R258" s="145" t="s">
        <v>125</v>
      </c>
      <c r="S258" s="145"/>
      <c r="T258" s="145"/>
      <c r="U258" s="145"/>
      <c r="V258" s="145"/>
      <c r="W258" s="145"/>
      <c r="X258" s="145"/>
      <c r="Y258" s="145"/>
      <c r="Z258" s="145"/>
      <c r="AA258" s="145"/>
      <c r="AB258" s="145"/>
      <c r="AC258" s="145"/>
      <c r="AD258" s="145"/>
      <c r="AE258" s="145"/>
      <c r="AF258" s="145"/>
      <c r="AG258" s="145"/>
      <c r="AH258" s="145"/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</row>
    <row r="259" spans="1:47" outlineLevel="1">
      <c r="A259" s="146"/>
      <c r="B259" s="149"/>
      <c r="C259" s="166" t="s">
        <v>382</v>
      </c>
      <c r="D259" s="190"/>
      <c r="E259" s="181">
        <v>44</v>
      </c>
      <c r="F259" s="200"/>
      <c r="G259" s="200"/>
      <c r="H259" s="176">
        <v>0</v>
      </c>
      <c r="I259" s="199"/>
      <c r="J259" s="145"/>
      <c r="K259" s="145"/>
      <c r="L259" s="145"/>
      <c r="M259" s="145"/>
      <c r="N259" s="145"/>
      <c r="O259" s="145"/>
      <c r="P259" s="145"/>
      <c r="Q259" s="145"/>
      <c r="R259" s="145" t="s">
        <v>127</v>
      </c>
      <c r="S259" s="145">
        <v>0</v>
      </c>
      <c r="T259" s="145"/>
      <c r="U259" s="145"/>
      <c r="V259" s="145"/>
      <c r="W259" s="145"/>
      <c r="X259" s="145"/>
      <c r="Y259" s="145"/>
      <c r="Z259" s="145"/>
      <c r="AA259" s="145"/>
      <c r="AB259" s="145"/>
      <c r="AC259" s="145"/>
      <c r="AD259" s="145"/>
      <c r="AE259" s="145"/>
      <c r="AF259" s="145"/>
      <c r="AG259" s="145"/>
      <c r="AH259" s="145"/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</row>
    <row r="260" spans="1:47" outlineLevel="1">
      <c r="A260" s="146">
        <v>85</v>
      </c>
      <c r="B260" s="149" t="s">
        <v>383</v>
      </c>
      <c r="C260" s="165" t="s">
        <v>384</v>
      </c>
      <c r="D260" s="189" t="s">
        <v>151</v>
      </c>
      <c r="E260" s="200">
        <v>50.6</v>
      </c>
      <c r="F260" s="200"/>
      <c r="G260" s="200">
        <f>ROUND(E260*F260,2)</f>
        <v>0</v>
      </c>
      <c r="H260" s="176" t="s">
        <v>954</v>
      </c>
      <c r="I260" s="199"/>
      <c r="J260" s="145"/>
      <c r="K260" s="145"/>
      <c r="L260" s="145"/>
      <c r="M260" s="145"/>
      <c r="N260" s="145"/>
      <c r="O260" s="145"/>
      <c r="P260" s="145"/>
      <c r="Q260" s="145"/>
      <c r="R260" s="145" t="s">
        <v>125</v>
      </c>
      <c r="S260" s="145"/>
      <c r="T260" s="145"/>
      <c r="U260" s="145"/>
      <c r="V260" s="145"/>
      <c r="W260" s="145"/>
      <c r="X260" s="145"/>
      <c r="Y260" s="145"/>
      <c r="Z260" s="145"/>
      <c r="AA260" s="145"/>
      <c r="AB260" s="145"/>
      <c r="AC260" s="145"/>
      <c r="AD260" s="145"/>
      <c r="AE260" s="145"/>
      <c r="AF260" s="145"/>
      <c r="AG260" s="145"/>
      <c r="AH260" s="145"/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</row>
    <row r="261" spans="1:47" outlineLevel="1">
      <c r="A261" s="146"/>
      <c r="B261" s="149"/>
      <c r="C261" s="166" t="s">
        <v>369</v>
      </c>
      <c r="D261" s="190"/>
      <c r="E261" s="181">
        <v>15.5</v>
      </c>
      <c r="F261" s="200"/>
      <c r="G261" s="200"/>
      <c r="H261" s="176">
        <v>0</v>
      </c>
      <c r="I261" s="199"/>
      <c r="J261" s="145"/>
      <c r="K261" s="145"/>
      <c r="L261" s="145"/>
      <c r="M261" s="145"/>
      <c r="N261" s="145"/>
      <c r="O261" s="145"/>
      <c r="P261" s="145"/>
      <c r="Q261" s="145"/>
      <c r="R261" s="145" t="s">
        <v>127</v>
      </c>
      <c r="S261" s="145">
        <v>0</v>
      </c>
      <c r="T261" s="145"/>
      <c r="U261" s="145"/>
      <c r="V261" s="145"/>
      <c r="W261" s="145"/>
      <c r="X261" s="145"/>
      <c r="Y261" s="145"/>
      <c r="Z261" s="145"/>
      <c r="AA261" s="145"/>
      <c r="AB261" s="145"/>
      <c r="AC261" s="145"/>
      <c r="AD261" s="145"/>
      <c r="AE261" s="145"/>
      <c r="AF261" s="145"/>
      <c r="AG261" s="145"/>
      <c r="AH261" s="145"/>
      <c r="AI261" s="145"/>
      <c r="AJ261" s="145"/>
      <c r="AK261" s="145"/>
      <c r="AL261" s="145"/>
      <c r="AM261" s="145"/>
      <c r="AN261" s="145"/>
      <c r="AO261" s="145"/>
      <c r="AP261" s="145"/>
      <c r="AQ261" s="145"/>
      <c r="AR261" s="145"/>
      <c r="AS261" s="145"/>
      <c r="AT261" s="145"/>
      <c r="AU261" s="145"/>
    </row>
    <row r="262" spans="1:47" outlineLevel="1">
      <c r="A262" s="146"/>
      <c r="B262" s="149"/>
      <c r="C262" s="166" t="s">
        <v>370</v>
      </c>
      <c r="D262" s="190"/>
      <c r="E262" s="181">
        <v>35.1</v>
      </c>
      <c r="F262" s="200"/>
      <c r="G262" s="200"/>
      <c r="H262" s="176">
        <v>0</v>
      </c>
      <c r="I262" s="199"/>
      <c r="J262" s="145"/>
      <c r="K262" s="145"/>
      <c r="L262" s="145"/>
      <c r="M262" s="145"/>
      <c r="N262" s="145"/>
      <c r="O262" s="145"/>
      <c r="P262" s="145"/>
      <c r="Q262" s="145"/>
      <c r="R262" s="145" t="s">
        <v>127</v>
      </c>
      <c r="S262" s="145">
        <v>0</v>
      </c>
      <c r="T262" s="145"/>
      <c r="U262" s="145"/>
      <c r="V262" s="145"/>
      <c r="W262" s="145"/>
      <c r="X262" s="145"/>
      <c r="Y262" s="145"/>
      <c r="Z262" s="145"/>
      <c r="AA262" s="145"/>
      <c r="AB262" s="145"/>
      <c r="AC262" s="145"/>
      <c r="AD262" s="145"/>
      <c r="AE262" s="145"/>
      <c r="AF262" s="145"/>
      <c r="AG262" s="145"/>
      <c r="AH262" s="145"/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  <c r="AU262" s="145"/>
    </row>
    <row r="263" spans="1:47" outlineLevel="1">
      <c r="A263" s="146">
        <v>86</v>
      </c>
      <c r="B263" s="149" t="s">
        <v>385</v>
      </c>
      <c r="C263" s="165" t="s">
        <v>386</v>
      </c>
      <c r="D263" s="189" t="s">
        <v>151</v>
      </c>
      <c r="E263" s="200">
        <v>680.7</v>
      </c>
      <c r="F263" s="200"/>
      <c r="G263" s="200">
        <f>ROUND(E263*F263,2)</f>
        <v>0</v>
      </c>
      <c r="H263" s="176" t="s">
        <v>954</v>
      </c>
      <c r="I263" s="199"/>
      <c r="J263" s="145"/>
      <c r="K263" s="145"/>
      <c r="L263" s="145"/>
      <c r="M263" s="145"/>
      <c r="N263" s="145"/>
      <c r="O263" s="145"/>
      <c r="P263" s="145"/>
      <c r="Q263" s="145"/>
      <c r="R263" s="145" t="s">
        <v>125</v>
      </c>
      <c r="S263" s="145"/>
      <c r="T263" s="145"/>
      <c r="U263" s="145"/>
      <c r="V263" s="145"/>
      <c r="W263" s="145"/>
      <c r="X263" s="145"/>
      <c r="Y263" s="145"/>
      <c r="Z263" s="145"/>
      <c r="AA263" s="145"/>
      <c r="AB263" s="145"/>
      <c r="AC263" s="145"/>
      <c r="AD263" s="145"/>
      <c r="AE263" s="145"/>
      <c r="AF263" s="145"/>
      <c r="AG263" s="145"/>
      <c r="AH263" s="145"/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5"/>
      <c r="AU263" s="145"/>
    </row>
    <row r="264" spans="1:47" outlineLevel="1">
      <c r="A264" s="146"/>
      <c r="B264" s="149"/>
      <c r="C264" s="166" t="s">
        <v>363</v>
      </c>
      <c r="D264" s="190"/>
      <c r="E264" s="181">
        <v>13.2</v>
      </c>
      <c r="F264" s="200"/>
      <c r="G264" s="200"/>
      <c r="H264" s="176">
        <v>0</v>
      </c>
      <c r="I264" s="199"/>
      <c r="J264" s="145"/>
      <c r="K264" s="145"/>
      <c r="L264" s="145"/>
      <c r="M264" s="145"/>
      <c r="N264" s="145"/>
      <c r="O264" s="145"/>
      <c r="P264" s="145"/>
      <c r="Q264" s="145"/>
      <c r="R264" s="145" t="s">
        <v>127</v>
      </c>
      <c r="S264" s="145">
        <v>0</v>
      </c>
      <c r="T264" s="145"/>
      <c r="U264" s="145"/>
      <c r="V264" s="145"/>
      <c r="W264" s="145"/>
      <c r="X264" s="145"/>
      <c r="Y264" s="145"/>
      <c r="Z264" s="145"/>
      <c r="AA264" s="145"/>
      <c r="AB264" s="145"/>
      <c r="AC264" s="145"/>
      <c r="AD264" s="145"/>
      <c r="AE264" s="145"/>
      <c r="AF264" s="145"/>
      <c r="AG264" s="145"/>
      <c r="AH264" s="145"/>
      <c r="AI264" s="145"/>
      <c r="AJ264" s="145"/>
      <c r="AK264" s="145"/>
      <c r="AL264" s="145"/>
      <c r="AM264" s="145"/>
      <c r="AN264" s="145"/>
      <c r="AO264" s="145"/>
      <c r="AP264" s="145"/>
      <c r="AQ264" s="145"/>
      <c r="AR264" s="145"/>
      <c r="AS264" s="145"/>
      <c r="AT264" s="145"/>
      <c r="AU264" s="145"/>
    </row>
    <row r="265" spans="1:47" outlineLevel="1">
      <c r="A265" s="146"/>
      <c r="B265" s="149"/>
      <c r="C265" s="166" t="s">
        <v>364</v>
      </c>
      <c r="D265" s="190"/>
      <c r="E265" s="181">
        <v>632.5</v>
      </c>
      <c r="F265" s="200"/>
      <c r="G265" s="200"/>
      <c r="H265" s="176">
        <v>0</v>
      </c>
      <c r="I265" s="199"/>
      <c r="J265" s="145"/>
      <c r="K265" s="145"/>
      <c r="L265" s="145"/>
      <c r="M265" s="145"/>
      <c r="N265" s="145"/>
      <c r="O265" s="145"/>
      <c r="P265" s="145"/>
      <c r="Q265" s="145"/>
      <c r="R265" s="145" t="s">
        <v>127</v>
      </c>
      <c r="S265" s="145">
        <v>0</v>
      </c>
      <c r="T265" s="145"/>
      <c r="U265" s="145"/>
      <c r="V265" s="145"/>
      <c r="W265" s="145"/>
      <c r="X265" s="145"/>
      <c r="Y265" s="145"/>
      <c r="Z265" s="145"/>
      <c r="AA265" s="145"/>
      <c r="AB265" s="145"/>
      <c r="AC265" s="145"/>
      <c r="AD265" s="145"/>
      <c r="AE265" s="145"/>
      <c r="AF265" s="145"/>
      <c r="AG265" s="145"/>
      <c r="AH265" s="145"/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45"/>
    </row>
    <row r="266" spans="1:47" outlineLevel="1">
      <c r="A266" s="146"/>
      <c r="B266" s="149"/>
      <c r="C266" s="166" t="s">
        <v>365</v>
      </c>
      <c r="D266" s="190"/>
      <c r="E266" s="181">
        <v>10</v>
      </c>
      <c r="F266" s="200"/>
      <c r="G266" s="200"/>
      <c r="H266" s="176">
        <v>0</v>
      </c>
      <c r="I266" s="199"/>
      <c r="J266" s="145"/>
      <c r="K266" s="145"/>
      <c r="L266" s="145"/>
      <c r="M266" s="145"/>
      <c r="N266" s="145"/>
      <c r="O266" s="145"/>
      <c r="P266" s="145"/>
      <c r="Q266" s="145"/>
      <c r="R266" s="145" t="s">
        <v>127</v>
      </c>
      <c r="S266" s="145">
        <v>0</v>
      </c>
      <c r="T266" s="145"/>
      <c r="U266" s="145"/>
      <c r="V266" s="145"/>
      <c r="W266" s="145"/>
      <c r="X266" s="145"/>
      <c r="Y266" s="145"/>
      <c r="Z266" s="145"/>
      <c r="AA266" s="145"/>
      <c r="AB266" s="145"/>
      <c r="AC266" s="145"/>
      <c r="AD266" s="145"/>
      <c r="AE266" s="145"/>
      <c r="AF266" s="145"/>
      <c r="AG266" s="145"/>
      <c r="AH266" s="145"/>
      <c r="AI266" s="145"/>
      <c r="AJ266" s="145"/>
      <c r="AK266" s="145"/>
      <c r="AL266" s="145"/>
      <c r="AM266" s="145"/>
      <c r="AN266" s="145"/>
      <c r="AO266" s="145"/>
      <c r="AP266" s="145"/>
      <c r="AQ266" s="145"/>
      <c r="AR266" s="145"/>
      <c r="AS266" s="145"/>
      <c r="AT266" s="145"/>
      <c r="AU266" s="145"/>
    </row>
    <row r="267" spans="1:47" outlineLevel="1">
      <c r="A267" s="146"/>
      <c r="B267" s="149"/>
      <c r="C267" s="166" t="s">
        <v>366</v>
      </c>
      <c r="D267" s="190"/>
      <c r="E267" s="181">
        <v>25</v>
      </c>
      <c r="F267" s="200"/>
      <c r="G267" s="200"/>
      <c r="H267" s="176">
        <v>0</v>
      </c>
      <c r="I267" s="199"/>
      <c r="J267" s="145"/>
      <c r="K267" s="145"/>
      <c r="L267" s="145"/>
      <c r="M267" s="145"/>
      <c r="N267" s="145"/>
      <c r="O267" s="145"/>
      <c r="P267" s="145"/>
      <c r="Q267" s="145"/>
      <c r="R267" s="145" t="s">
        <v>127</v>
      </c>
      <c r="S267" s="145">
        <v>0</v>
      </c>
      <c r="T267" s="145"/>
      <c r="U267" s="145"/>
      <c r="V267" s="145"/>
      <c r="W267" s="145"/>
      <c r="X267" s="145"/>
      <c r="Y267" s="145"/>
      <c r="Z267" s="145"/>
      <c r="AA267" s="145"/>
      <c r="AB267" s="145"/>
      <c r="AC267" s="145"/>
      <c r="AD267" s="145"/>
      <c r="AE267" s="145"/>
      <c r="AF267" s="145"/>
      <c r="AG267" s="145"/>
      <c r="AH267" s="145"/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</row>
    <row r="268" spans="1:47" outlineLevel="1">
      <c r="A268" s="146">
        <v>87</v>
      </c>
      <c r="B268" s="149" t="s">
        <v>387</v>
      </c>
      <c r="C268" s="165" t="s">
        <v>388</v>
      </c>
      <c r="D268" s="189" t="s">
        <v>234</v>
      </c>
      <c r="E268" s="200">
        <v>240</v>
      </c>
      <c r="F268" s="200"/>
      <c r="G268" s="200">
        <f>ROUND(E268*F268,2)</f>
        <v>0</v>
      </c>
      <c r="H268" s="176" t="s">
        <v>954</v>
      </c>
      <c r="I268" s="199"/>
      <c r="J268" s="145"/>
      <c r="K268" s="145"/>
      <c r="L268" s="145"/>
      <c r="M268" s="145"/>
      <c r="N268" s="145"/>
      <c r="O268" s="145"/>
      <c r="P268" s="145"/>
      <c r="Q268" s="145"/>
      <c r="R268" s="145" t="s">
        <v>125</v>
      </c>
      <c r="S268" s="145"/>
      <c r="T268" s="145"/>
      <c r="U268" s="145"/>
      <c r="V268" s="145"/>
      <c r="W268" s="145"/>
      <c r="X268" s="145"/>
      <c r="Y268" s="145"/>
      <c r="Z268" s="145"/>
      <c r="AA268" s="145"/>
      <c r="AB268" s="145"/>
      <c r="AC268" s="145"/>
      <c r="AD268" s="145"/>
      <c r="AE268" s="145"/>
      <c r="AF268" s="145"/>
      <c r="AG268" s="145"/>
      <c r="AH268" s="145"/>
      <c r="AI268" s="145"/>
      <c r="AJ268" s="145"/>
      <c r="AK268" s="145"/>
      <c r="AL268" s="145"/>
      <c r="AM268" s="145"/>
      <c r="AN268" s="145"/>
      <c r="AO268" s="145"/>
      <c r="AP268" s="145"/>
      <c r="AQ268" s="145"/>
      <c r="AR268" s="145"/>
      <c r="AS268" s="145"/>
      <c r="AT268" s="145"/>
      <c r="AU268" s="145"/>
    </row>
    <row r="269" spans="1:47" outlineLevel="1">
      <c r="A269" s="146"/>
      <c r="B269" s="149"/>
      <c r="C269" s="166" t="s">
        <v>1635</v>
      </c>
      <c r="D269" s="190"/>
      <c r="E269" s="181">
        <v>240</v>
      </c>
      <c r="F269" s="200"/>
      <c r="G269" s="200"/>
      <c r="H269" s="176">
        <v>0</v>
      </c>
      <c r="I269" s="199"/>
      <c r="J269" s="145"/>
      <c r="K269" s="145"/>
      <c r="L269" s="145"/>
      <c r="M269" s="145"/>
      <c r="N269" s="145"/>
      <c r="O269" s="145"/>
      <c r="P269" s="145"/>
      <c r="Q269" s="145"/>
      <c r="R269" s="145" t="s">
        <v>127</v>
      </c>
      <c r="S269" s="145">
        <v>0</v>
      </c>
      <c r="T269" s="145"/>
      <c r="U269" s="145"/>
      <c r="V269" s="145"/>
      <c r="W269" s="145"/>
      <c r="X269" s="145"/>
      <c r="Y269" s="145"/>
      <c r="Z269" s="145"/>
      <c r="AA269" s="145"/>
      <c r="AB269" s="145"/>
      <c r="AC269" s="145"/>
      <c r="AD269" s="145"/>
      <c r="AE269" s="145"/>
      <c r="AF269" s="145"/>
      <c r="AG269" s="145"/>
      <c r="AH269" s="145"/>
      <c r="AI269" s="145"/>
      <c r="AJ269" s="145"/>
      <c r="AK269" s="145"/>
      <c r="AL269" s="145"/>
      <c r="AM269" s="145"/>
      <c r="AN269" s="145"/>
      <c r="AO269" s="145"/>
      <c r="AP269" s="145"/>
      <c r="AQ269" s="145"/>
      <c r="AR269" s="145"/>
      <c r="AS269" s="145"/>
      <c r="AT269" s="145"/>
      <c r="AU269" s="145"/>
    </row>
    <row r="270" spans="1:47" outlineLevel="1">
      <c r="A270" s="146">
        <v>88</v>
      </c>
      <c r="B270" s="149" t="s">
        <v>389</v>
      </c>
      <c r="C270" s="165" t="s">
        <v>390</v>
      </c>
      <c r="D270" s="189" t="s">
        <v>234</v>
      </c>
      <c r="E270" s="200">
        <v>142</v>
      </c>
      <c r="F270" s="200"/>
      <c r="G270" s="200">
        <f>ROUND(E270*F270,2)</f>
        <v>0</v>
      </c>
      <c r="H270" s="176" t="s">
        <v>954</v>
      </c>
      <c r="I270" s="199"/>
      <c r="J270" s="145"/>
      <c r="K270" s="145"/>
      <c r="L270" s="145"/>
      <c r="M270" s="145"/>
      <c r="N270" s="145"/>
      <c r="O270" s="145"/>
      <c r="P270" s="145"/>
      <c r="Q270" s="145"/>
      <c r="R270" s="145" t="s">
        <v>125</v>
      </c>
      <c r="S270" s="145"/>
      <c r="T270" s="145"/>
      <c r="U270" s="145"/>
      <c r="V270" s="145"/>
      <c r="W270" s="145"/>
      <c r="X270" s="145"/>
      <c r="Y270" s="145"/>
      <c r="Z270" s="145"/>
      <c r="AA270" s="145"/>
      <c r="AB270" s="145"/>
      <c r="AC270" s="145"/>
      <c r="AD270" s="145"/>
      <c r="AE270" s="145"/>
      <c r="AF270" s="145"/>
      <c r="AG270" s="145"/>
      <c r="AH270" s="145"/>
      <c r="AI270" s="145"/>
      <c r="AJ270" s="145"/>
      <c r="AK270" s="145"/>
      <c r="AL270" s="145"/>
      <c r="AM270" s="145"/>
      <c r="AN270" s="145"/>
      <c r="AO270" s="145"/>
      <c r="AP270" s="145"/>
      <c r="AQ270" s="145"/>
      <c r="AR270" s="145"/>
      <c r="AS270" s="145"/>
      <c r="AT270" s="145"/>
      <c r="AU270" s="145"/>
    </row>
    <row r="271" spans="1:47" outlineLevel="1">
      <c r="A271" s="146"/>
      <c r="B271" s="149"/>
      <c r="C271" s="166" t="s">
        <v>1636</v>
      </c>
      <c r="D271" s="190"/>
      <c r="E271" s="181">
        <v>142</v>
      </c>
      <c r="F271" s="200"/>
      <c r="G271" s="200"/>
      <c r="H271" s="176">
        <v>0</v>
      </c>
      <c r="I271" s="199"/>
      <c r="J271" s="145"/>
      <c r="K271" s="145"/>
      <c r="L271" s="145"/>
      <c r="M271" s="145"/>
      <c r="N271" s="145"/>
      <c r="O271" s="145"/>
      <c r="P271" s="145"/>
      <c r="Q271" s="145"/>
      <c r="R271" s="145" t="s">
        <v>127</v>
      </c>
      <c r="S271" s="145">
        <v>0</v>
      </c>
      <c r="T271" s="145"/>
      <c r="U271" s="145"/>
      <c r="V271" s="145"/>
      <c r="W271" s="145"/>
      <c r="X271" s="145"/>
      <c r="Y271" s="145"/>
      <c r="Z271" s="145"/>
      <c r="AA271" s="145"/>
      <c r="AB271" s="145"/>
      <c r="AC271" s="145"/>
      <c r="AD271" s="145"/>
      <c r="AE271" s="145"/>
      <c r="AF271" s="145"/>
      <c r="AG271" s="145"/>
      <c r="AH271" s="145"/>
      <c r="AI271" s="145"/>
      <c r="AJ271" s="145"/>
      <c r="AK271" s="145"/>
      <c r="AL271" s="145"/>
      <c r="AM271" s="145"/>
      <c r="AN271" s="145"/>
      <c r="AO271" s="145"/>
      <c r="AP271" s="145"/>
      <c r="AQ271" s="145"/>
      <c r="AR271" s="145"/>
      <c r="AS271" s="145"/>
      <c r="AT271" s="145"/>
      <c r="AU271" s="145"/>
    </row>
    <row r="272" spans="1:47" outlineLevel="1">
      <c r="A272" s="146">
        <v>89</v>
      </c>
      <c r="B272" s="149" t="s">
        <v>392</v>
      </c>
      <c r="C272" s="165" t="s">
        <v>393</v>
      </c>
      <c r="D272" s="189" t="s">
        <v>234</v>
      </c>
      <c r="E272" s="200">
        <v>55</v>
      </c>
      <c r="F272" s="200"/>
      <c r="G272" s="200">
        <f>ROUND(E272*F272,2)</f>
        <v>0</v>
      </c>
      <c r="H272" s="176" t="s">
        <v>954</v>
      </c>
      <c r="I272" s="199"/>
      <c r="J272" s="145"/>
      <c r="K272" s="145"/>
      <c r="L272" s="145"/>
      <c r="M272" s="145"/>
      <c r="N272" s="145"/>
      <c r="O272" s="145"/>
      <c r="P272" s="145"/>
      <c r="Q272" s="145"/>
      <c r="R272" s="145" t="s">
        <v>125</v>
      </c>
      <c r="S272" s="145"/>
      <c r="T272" s="145"/>
      <c r="U272" s="145"/>
      <c r="V272" s="145"/>
      <c r="W272" s="145"/>
      <c r="X272" s="145"/>
      <c r="Y272" s="145"/>
      <c r="Z272" s="145"/>
      <c r="AA272" s="145"/>
      <c r="AB272" s="145"/>
      <c r="AC272" s="145"/>
      <c r="AD272" s="145"/>
      <c r="AE272" s="145"/>
      <c r="AF272" s="145"/>
      <c r="AG272" s="145"/>
      <c r="AH272" s="145"/>
      <c r="AI272" s="145"/>
      <c r="AJ272" s="145"/>
      <c r="AK272" s="145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</row>
    <row r="273" spans="1:47" outlineLevel="1">
      <c r="A273" s="146"/>
      <c r="B273" s="149"/>
      <c r="C273" s="166" t="s">
        <v>394</v>
      </c>
      <c r="D273" s="190"/>
      <c r="E273" s="181">
        <v>55</v>
      </c>
      <c r="F273" s="200"/>
      <c r="G273" s="200"/>
      <c r="H273" s="176">
        <v>0</v>
      </c>
      <c r="I273" s="199"/>
      <c r="J273" s="145"/>
      <c r="K273" s="145"/>
      <c r="L273" s="145"/>
      <c r="M273" s="145"/>
      <c r="N273" s="145"/>
      <c r="O273" s="145"/>
      <c r="P273" s="145"/>
      <c r="Q273" s="145"/>
      <c r="R273" s="145" t="s">
        <v>127</v>
      </c>
      <c r="S273" s="145">
        <v>0</v>
      </c>
      <c r="T273" s="145"/>
      <c r="U273" s="145"/>
      <c r="V273" s="145"/>
      <c r="W273" s="145"/>
      <c r="X273" s="145"/>
      <c r="Y273" s="145"/>
      <c r="Z273" s="145"/>
      <c r="AA273" s="145"/>
      <c r="AB273" s="145"/>
      <c r="AC273" s="145"/>
      <c r="AD273" s="145"/>
      <c r="AE273" s="145"/>
      <c r="AF273" s="145"/>
      <c r="AG273" s="145"/>
      <c r="AH273" s="145"/>
      <c r="AI273" s="145"/>
      <c r="AJ273" s="145"/>
      <c r="AK273" s="145"/>
      <c r="AL273" s="145"/>
      <c r="AM273" s="145"/>
      <c r="AN273" s="145"/>
      <c r="AO273" s="145"/>
      <c r="AP273" s="145"/>
      <c r="AQ273" s="145"/>
      <c r="AR273" s="145"/>
      <c r="AS273" s="145"/>
      <c r="AT273" s="145"/>
      <c r="AU273" s="145"/>
    </row>
    <row r="274" spans="1:47" outlineLevel="1">
      <c r="A274" s="146">
        <v>90</v>
      </c>
      <c r="B274" s="149" t="s">
        <v>395</v>
      </c>
      <c r="C274" s="165" t="s">
        <v>396</v>
      </c>
      <c r="D274" s="189" t="s">
        <v>234</v>
      </c>
      <c r="E274" s="200">
        <v>18</v>
      </c>
      <c r="F274" s="200"/>
      <c r="G274" s="200">
        <f>ROUND(E274*F274,2)</f>
        <v>0</v>
      </c>
      <c r="H274" s="176" t="s">
        <v>954</v>
      </c>
      <c r="I274" s="199"/>
      <c r="J274" s="145"/>
      <c r="K274" s="145"/>
      <c r="L274" s="145"/>
      <c r="M274" s="145"/>
      <c r="N274" s="145"/>
      <c r="O274" s="145"/>
      <c r="P274" s="145"/>
      <c r="Q274" s="145"/>
      <c r="R274" s="145" t="s">
        <v>125</v>
      </c>
      <c r="S274" s="145"/>
      <c r="T274" s="145"/>
      <c r="U274" s="145"/>
      <c r="V274" s="145"/>
      <c r="W274" s="145"/>
      <c r="X274" s="145"/>
      <c r="Y274" s="145"/>
      <c r="Z274" s="145"/>
      <c r="AA274" s="145"/>
      <c r="AB274" s="145"/>
      <c r="AC274" s="145"/>
      <c r="AD274" s="145"/>
      <c r="AE274" s="145"/>
      <c r="AF274" s="145"/>
      <c r="AG274" s="145"/>
      <c r="AH274" s="145"/>
      <c r="AI274" s="145"/>
      <c r="AJ274" s="145"/>
      <c r="AK274" s="145"/>
      <c r="AL274" s="145"/>
      <c r="AM274" s="145"/>
      <c r="AN274" s="145"/>
      <c r="AO274" s="145"/>
      <c r="AP274" s="145"/>
      <c r="AQ274" s="145"/>
      <c r="AR274" s="145"/>
      <c r="AS274" s="145"/>
      <c r="AT274" s="145"/>
      <c r="AU274" s="145"/>
    </row>
    <row r="275" spans="1:47" outlineLevel="1">
      <c r="A275" s="146"/>
      <c r="B275" s="149"/>
      <c r="C275" s="166" t="s">
        <v>397</v>
      </c>
      <c r="D275" s="190"/>
      <c r="E275" s="181">
        <v>18</v>
      </c>
      <c r="F275" s="200"/>
      <c r="G275" s="200"/>
      <c r="H275" s="176">
        <v>0</v>
      </c>
      <c r="I275" s="199"/>
      <c r="J275" s="145"/>
      <c r="K275" s="145"/>
      <c r="L275" s="145"/>
      <c r="M275" s="145"/>
      <c r="N275" s="145"/>
      <c r="O275" s="145"/>
      <c r="P275" s="145"/>
      <c r="Q275" s="145"/>
      <c r="R275" s="145" t="s">
        <v>127</v>
      </c>
      <c r="S275" s="145">
        <v>0</v>
      </c>
      <c r="T275" s="145"/>
      <c r="U275" s="145"/>
      <c r="V275" s="145"/>
      <c r="W275" s="145"/>
      <c r="X275" s="145"/>
      <c r="Y275" s="145"/>
      <c r="Z275" s="145"/>
      <c r="AA275" s="145"/>
      <c r="AB275" s="145"/>
      <c r="AC275" s="145"/>
      <c r="AD275" s="145"/>
      <c r="AE275" s="145"/>
      <c r="AF275" s="145"/>
      <c r="AG275" s="145"/>
      <c r="AH275" s="145"/>
      <c r="AI275" s="145"/>
      <c r="AJ275" s="145"/>
      <c r="AK275" s="145"/>
      <c r="AL275" s="145"/>
      <c r="AM275" s="145"/>
      <c r="AN275" s="145"/>
      <c r="AO275" s="145"/>
      <c r="AP275" s="145"/>
      <c r="AQ275" s="145"/>
      <c r="AR275" s="145"/>
      <c r="AS275" s="145"/>
      <c r="AT275" s="145"/>
      <c r="AU275" s="145"/>
    </row>
    <row r="276" spans="1:47" outlineLevel="1">
      <c r="A276" s="146">
        <v>91</v>
      </c>
      <c r="B276" s="149" t="s">
        <v>398</v>
      </c>
      <c r="C276" s="165" t="s">
        <v>399</v>
      </c>
      <c r="D276" s="189" t="s">
        <v>234</v>
      </c>
      <c r="E276" s="200">
        <v>103.39</v>
      </c>
      <c r="F276" s="200"/>
      <c r="G276" s="200">
        <f>ROUND(E276*F276,2)</f>
        <v>0</v>
      </c>
      <c r="H276" s="176" t="s">
        <v>954</v>
      </c>
      <c r="I276" s="199"/>
      <c r="J276" s="145"/>
      <c r="K276" s="145"/>
      <c r="L276" s="145"/>
      <c r="M276" s="145"/>
      <c r="N276" s="145"/>
      <c r="O276" s="145"/>
      <c r="P276" s="145"/>
      <c r="Q276" s="145"/>
      <c r="R276" s="145" t="s">
        <v>125</v>
      </c>
      <c r="S276" s="145"/>
      <c r="T276" s="145"/>
      <c r="U276" s="145"/>
      <c r="V276" s="145"/>
      <c r="W276" s="145"/>
      <c r="X276" s="145"/>
      <c r="Y276" s="145"/>
      <c r="Z276" s="145"/>
      <c r="AA276" s="145"/>
      <c r="AB276" s="145"/>
      <c r="AC276" s="145"/>
      <c r="AD276" s="145"/>
      <c r="AE276" s="145"/>
      <c r="AF276" s="145"/>
      <c r="AG276" s="145"/>
      <c r="AH276" s="145"/>
      <c r="AI276" s="145"/>
      <c r="AJ276" s="145"/>
      <c r="AK276" s="145"/>
      <c r="AL276" s="145"/>
      <c r="AM276" s="145"/>
      <c r="AN276" s="145"/>
      <c r="AO276" s="145"/>
      <c r="AP276" s="145"/>
      <c r="AQ276" s="145"/>
      <c r="AR276" s="145"/>
      <c r="AS276" s="145"/>
      <c r="AT276" s="145"/>
      <c r="AU276" s="145"/>
    </row>
    <row r="277" spans="1:47" outlineLevel="1">
      <c r="A277" s="146"/>
      <c r="B277" s="149"/>
      <c r="C277" s="166" t="s">
        <v>190</v>
      </c>
      <c r="D277" s="190"/>
      <c r="E277" s="181"/>
      <c r="F277" s="200"/>
      <c r="G277" s="200"/>
      <c r="H277" s="176">
        <v>0</v>
      </c>
      <c r="I277" s="199"/>
      <c r="J277" s="145"/>
      <c r="K277" s="145"/>
      <c r="L277" s="145"/>
      <c r="M277" s="145"/>
      <c r="N277" s="145"/>
      <c r="O277" s="145"/>
      <c r="P277" s="145"/>
      <c r="Q277" s="145"/>
      <c r="R277" s="145" t="s">
        <v>127</v>
      </c>
      <c r="S277" s="145">
        <v>0</v>
      </c>
      <c r="T277" s="145"/>
      <c r="U277" s="145"/>
      <c r="V277" s="145"/>
      <c r="W277" s="145"/>
      <c r="X277" s="145"/>
      <c r="Y277" s="145"/>
      <c r="Z277" s="145"/>
      <c r="AA277" s="145"/>
      <c r="AB277" s="145"/>
      <c r="AC277" s="145"/>
      <c r="AD277" s="145"/>
      <c r="AE277" s="145"/>
      <c r="AF277" s="145"/>
      <c r="AG277" s="145"/>
      <c r="AH277" s="145"/>
      <c r="AI277" s="145"/>
      <c r="AJ277" s="145"/>
      <c r="AK277" s="145"/>
      <c r="AL277" s="145"/>
      <c r="AM277" s="145"/>
      <c r="AN277" s="145"/>
      <c r="AO277" s="145"/>
      <c r="AP277" s="145"/>
      <c r="AQ277" s="145"/>
      <c r="AR277" s="145"/>
      <c r="AS277" s="145"/>
      <c r="AT277" s="145"/>
      <c r="AU277" s="145"/>
    </row>
    <row r="278" spans="1:47" outlineLevel="1">
      <c r="A278" s="146"/>
      <c r="B278" s="149"/>
      <c r="C278" s="166" t="s">
        <v>188</v>
      </c>
      <c r="D278" s="190"/>
      <c r="E278" s="181"/>
      <c r="F278" s="200"/>
      <c r="G278" s="200"/>
      <c r="H278" s="176">
        <v>0</v>
      </c>
      <c r="I278" s="199"/>
      <c r="J278" s="145"/>
      <c r="K278" s="145"/>
      <c r="L278" s="145"/>
      <c r="M278" s="145"/>
      <c r="N278" s="145"/>
      <c r="O278" s="145"/>
      <c r="P278" s="145"/>
      <c r="Q278" s="145"/>
      <c r="R278" s="145" t="s">
        <v>127</v>
      </c>
      <c r="S278" s="145">
        <v>0</v>
      </c>
      <c r="T278" s="145"/>
      <c r="U278" s="145"/>
      <c r="V278" s="145"/>
      <c r="W278" s="145"/>
      <c r="X278" s="145"/>
      <c r="Y278" s="145"/>
      <c r="Z278" s="145"/>
      <c r="AA278" s="145"/>
      <c r="AB278" s="145"/>
      <c r="AC278" s="145"/>
      <c r="AD278" s="145"/>
      <c r="AE278" s="145"/>
      <c r="AF278" s="145"/>
      <c r="AG278" s="145"/>
      <c r="AH278" s="145"/>
      <c r="AI278" s="145"/>
      <c r="AJ278" s="145"/>
      <c r="AK278" s="145"/>
      <c r="AL278" s="145"/>
      <c r="AM278" s="145"/>
      <c r="AN278" s="145"/>
      <c r="AO278" s="145"/>
      <c r="AP278" s="145"/>
      <c r="AQ278" s="145"/>
      <c r="AR278" s="145"/>
      <c r="AS278" s="145"/>
      <c r="AT278" s="145"/>
      <c r="AU278" s="145"/>
    </row>
    <row r="279" spans="1:47" outlineLevel="1">
      <c r="A279" s="146"/>
      <c r="B279" s="149"/>
      <c r="C279" s="166" t="s">
        <v>400</v>
      </c>
      <c r="D279" s="190"/>
      <c r="E279" s="181">
        <v>18.5</v>
      </c>
      <c r="F279" s="200"/>
      <c r="G279" s="200"/>
      <c r="H279" s="176">
        <v>0</v>
      </c>
      <c r="I279" s="199"/>
      <c r="J279" s="145"/>
      <c r="K279" s="145"/>
      <c r="L279" s="145"/>
      <c r="M279" s="145"/>
      <c r="N279" s="145"/>
      <c r="O279" s="145"/>
      <c r="P279" s="145"/>
      <c r="Q279" s="145"/>
      <c r="R279" s="145" t="s">
        <v>127</v>
      </c>
      <c r="S279" s="145">
        <v>0</v>
      </c>
      <c r="T279" s="145"/>
      <c r="U279" s="145"/>
      <c r="V279" s="145"/>
      <c r="W279" s="145"/>
      <c r="X279" s="145"/>
      <c r="Y279" s="145"/>
      <c r="Z279" s="145"/>
      <c r="AA279" s="145"/>
      <c r="AB279" s="145"/>
      <c r="AC279" s="145"/>
      <c r="AD279" s="145"/>
      <c r="AE279" s="145"/>
      <c r="AF279" s="145"/>
      <c r="AG279" s="145"/>
      <c r="AH279" s="145"/>
      <c r="AI279" s="145"/>
      <c r="AJ279" s="145"/>
      <c r="AK279" s="145"/>
      <c r="AL279" s="145"/>
      <c r="AM279" s="145"/>
      <c r="AN279" s="145"/>
      <c r="AO279" s="145"/>
      <c r="AP279" s="145"/>
      <c r="AQ279" s="145"/>
      <c r="AR279" s="145"/>
      <c r="AS279" s="145"/>
      <c r="AT279" s="145"/>
      <c r="AU279" s="145"/>
    </row>
    <row r="280" spans="1:47" outlineLevel="1">
      <c r="A280" s="146"/>
      <c r="B280" s="149"/>
      <c r="C280" s="166" t="s">
        <v>401</v>
      </c>
      <c r="D280" s="190"/>
      <c r="E280" s="181">
        <v>22.19</v>
      </c>
      <c r="F280" s="200"/>
      <c r="G280" s="200"/>
      <c r="H280" s="176">
        <v>0</v>
      </c>
      <c r="I280" s="199"/>
      <c r="J280" s="145"/>
      <c r="K280" s="145"/>
      <c r="L280" s="145"/>
      <c r="M280" s="145"/>
      <c r="N280" s="145"/>
      <c r="O280" s="145"/>
      <c r="P280" s="145"/>
      <c r="Q280" s="145"/>
      <c r="R280" s="145" t="s">
        <v>127</v>
      </c>
      <c r="S280" s="145">
        <v>0</v>
      </c>
      <c r="T280" s="145"/>
      <c r="U280" s="145"/>
      <c r="V280" s="145"/>
      <c r="W280" s="145"/>
      <c r="X280" s="145"/>
      <c r="Y280" s="145"/>
      <c r="Z280" s="145"/>
      <c r="AA280" s="145"/>
      <c r="AB280" s="145"/>
      <c r="AC280" s="145"/>
      <c r="AD280" s="145"/>
      <c r="AE280" s="145"/>
      <c r="AF280" s="145"/>
      <c r="AG280" s="145"/>
      <c r="AH280" s="145"/>
      <c r="AI280" s="145"/>
      <c r="AJ280" s="145"/>
      <c r="AK280" s="145"/>
      <c r="AL280" s="145"/>
      <c r="AM280" s="145"/>
      <c r="AN280" s="145"/>
      <c r="AO280" s="145"/>
      <c r="AP280" s="145"/>
      <c r="AQ280" s="145"/>
      <c r="AR280" s="145"/>
      <c r="AS280" s="145"/>
      <c r="AT280" s="145"/>
      <c r="AU280" s="145"/>
    </row>
    <row r="281" spans="1:47" outlineLevel="1">
      <c r="A281" s="146"/>
      <c r="B281" s="149"/>
      <c r="C281" s="166" t="s">
        <v>276</v>
      </c>
      <c r="D281" s="190"/>
      <c r="E281" s="181"/>
      <c r="F281" s="200"/>
      <c r="G281" s="200"/>
      <c r="H281" s="176">
        <v>0</v>
      </c>
      <c r="I281" s="199"/>
      <c r="J281" s="145"/>
      <c r="K281" s="145"/>
      <c r="L281" s="145"/>
      <c r="M281" s="145"/>
      <c r="N281" s="145"/>
      <c r="O281" s="145"/>
      <c r="P281" s="145"/>
      <c r="Q281" s="145"/>
      <c r="R281" s="145" t="s">
        <v>127</v>
      </c>
      <c r="S281" s="145">
        <v>0</v>
      </c>
      <c r="T281" s="145"/>
      <c r="U281" s="145"/>
      <c r="V281" s="145"/>
      <c r="W281" s="145"/>
      <c r="X281" s="145"/>
      <c r="Y281" s="145"/>
      <c r="Z281" s="145"/>
      <c r="AA281" s="145"/>
      <c r="AB281" s="145"/>
      <c r="AC281" s="145"/>
      <c r="AD281" s="145"/>
      <c r="AE281" s="145"/>
      <c r="AF281" s="145"/>
      <c r="AG281" s="145"/>
      <c r="AH281" s="145"/>
      <c r="AI281" s="145"/>
      <c r="AJ281" s="145"/>
      <c r="AK281" s="145"/>
      <c r="AL281" s="145"/>
      <c r="AM281" s="145"/>
      <c r="AN281" s="145"/>
      <c r="AO281" s="145"/>
      <c r="AP281" s="145"/>
      <c r="AQ281" s="145"/>
      <c r="AR281" s="145"/>
      <c r="AS281" s="145"/>
      <c r="AT281" s="145"/>
      <c r="AU281" s="145"/>
    </row>
    <row r="282" spans="1:47" outlineLevel="1">
      <c r="A282" s="146"/>
      <c r="B282" s="149"/>
      <c r="C282" s="166" t="s">
        <v>402</v>
      </c>
      <c r="D282" s="190"/>
      <c r="E282" s="181">
        <v>56.2</v>
      </c>
      <c r="F282" s="200"/>
      <c r="G282" s="200"/>
      <c r="H282" s="176">
        <v>0</v>
      </c>
      <c r="I282" s="199"/>
      <c r="J282" s="145"/>
      <c r="K282" s="145"/>
      <c r="L282" s="145"/>
      <c r="M282" s="145"/>
      <c r="N282" s="145"/>
      <c r="O282" s="145"/>
      <c r="P282" s="145"/>
      <c r="Q282" s="145"/>
      <c r="R282" s="145" t="s">
        <v>127</v>
      </c>
      <c r="S282" s="145">
        <v>0</v>
      </c>
      <c r="T282" s="145"/>
      <c r="U282" s="145"/>
      <c r="V282" s="145"/>
      <c r="W282" s="145"/>
      <c r="X282" s="145"/>
      <c r="Y282" s="145"/>
      <c r="Z282" s="145"/>
      <c r="AA282" s="145"/>
      <c r="AB282" s="145"/>
      <c r="AC282" s="145"/>
      <c r="AD282" s="145"/>
      <c r="AE282" s="145"/>
      <c r="AF282" s="145"/>
      <c r="AG282" s="145"/>
      <c r="AH282" s="145"/>
      <c r="AI282" s="145"/>
      <c r="AJ282" s="145"/>
      <c r="AK282" s="145"/>
      <c r="AL282" s="145"/>
      <c r="AM282" s="145"/>
      <c r="AN282" s="145"/>
      <c r="AO282" s="145"/>
      <c r="AP282" s="145"/>
      <c r="AQ282" s="145"/>
      <c r="AR282" s="145"/>
      <c r="AS282" s="145"/>
      <c r="AT282" s="145"/>
      <c r="AU282" s="145"/>
    </row>
    <row r="283" spans="1:47" outlineLevel="1">
      <c r="A283" s="146"/>
      <c r="B283" s="149"/>
      <c r="C283" s="166" t="s">
        <v>403</v>
      </c>
      <c r="D283" s="190"/>
      <c r="E283" s="181">
        <v>6.5</v>
      </c>
      <c r="F283" s="200"/>
      <c r="G283" s="200"/>
      <c r="H283" s="176">
        <v>0</v>
      </c>
      <c r="I283" s="199"/>
      <c r="J283" s="145"/>
      <c r="K283" s="145"/>
      <c r="L283" s="145"/>
      <c r="M283" s="145"/>
      <c r="N283" s="145"/>
      <c r="O283" s="145"/>
      <c r="P283" s="145"/>
      <c r="Q283" s="145"/>
      <c r="R283" s="145" t="s">
        <v>127</v>
      </c>
      <c r="S283" s="145">
        <v>0</v>
      </c>
      <c r="T283" s="145"/>
      <c r="U283" s="145"/>
      <c r="V283" s="145"/>
      <c r="W283" s="145"/>
      <c r="X283" s="145"/>
      <c r="Y283" s="145"/>
      <c r="Z283" s="145"/>
      <c r="AA283" s="145"/>
      <c r="AB283" s="145"/>
      <c r="AC283" s="145"/>
      <c r="AD283" s="145"/>
      <c r="AE283" s="145"/>
      <c r="AF283" s="145"/>
      <c r="AG283" s="145"/>
      <c r="AH283" s="145"/>
      <c r="AI283" s="145"/>
      <c r="AJ283" s="145"/>
      <c r="AK283" s="145"/>
      <c r="AL283" s="145"/>
      <c r="AM283" s="145"/>
      <c r="AN283" s="145"/>
      <c r="AO283" s="145"/>
      <c r="AP283" s="145"/>
      <c r="AQ283" s="145"/>
      <c r="AR283" s="145"/>
      <c r="AS283" s="145"/>
      <c r="AT283" s="145"/>
      <c r="AU283" s="145"/>
    </row>
    <row r="284" spans="1:47">
      <c r="A284" s="147" t="s">
        <v>120</v>
      </c>
      <c r="B284" s="150" t="s">
        <v>64</v>
      </c>
      <c r="C284" s="167" t="s">
        <v>65</v>
      </c>
      <c r="D284" s="191"/>
      <c r="E284" s="152"/>
      <c r="F284" s="201"/>
      <c r="G284" s="152">
        <f>SUMIF(R285:R359,"&lt;&gt;NOR",G285:G359)</f>
        <v>0</v>
      </c>
      <c r="H284" s="177"/>
      <c r="I284" s="199"/>
      <c r="R284" t="s">
        <v>121</v>
      </c>
    </row>
    <row r="285" spans="1:47" outlineLevel="1">
      <c r="A285" s="146">
        <v>92</v>
      </c>
      <c r="B285" s="149" t="s">
        <v>404</v>
      </c>
      <c r="C285" s="165" t="s">
        <v>405</v>
      </c>
      <c r="D285" s="189" t="s">
        <v>151</v>
      </c>
      <c r="E285" s="200">
        <v>38.162999999999997</v>
      </c>
      <c r="F285" s="200"/>
      <c r="G285" s="200">
        <f>ROUND(E285*F285,2)</f>
        <v>0</v>
      </c>
      <c r="H285" s="176" t="s">
        <v>954</v>
      </c>
      <c r="I285" s="199"/>
      <c r="J285" s="145"/>
      <c r="K285" s="145"/>
      <c r="L285" s="145"/>
      <c r="M285" s="145"/>
      <c r="N285" s="145"/>
      <c r="O285" s="145"/>
      <c r="P285" s="145"/>
      <c r="Q285" s="145"/>
      <c r="R285" s="145" t="s">
        <v>125</v>
      </c>
      <c r="S285" s="145"/>
      <c r="T285" s="145"/>
      <c r="U285" s="145"/>
      <c r="V285" s="145"/>
      <c r="W285" s="145"/>
      <c r="X285" s="145"/>
      <c r="Y285" s="145"/>
      <c r="Z285" s="145"/>
      <c r="AA285" s="145"/>
      <c r="AB285" s="145"/>
      <c r="AC285" s="145"/>
      <c r="AD285" s="145"/>
      <c r="AE285" s="145"/>
      <c r="AF285" s="145"/>
      <c r="AG285" s="145"/>
      <c r="AH285" s="145"/>
      <c r="AI285" s="145"/>
      <c r="AJ285" s="145"/>
      <c r="AK285" s="145"/>
      <c r="AL285" s="145"/>
      <c r="AM285" s="145"/>
      <c r="AN285" s="145"/>
      <c r="AO285" s="145"/>
      <c r="AP285" s="145"/>
      <c r="AQ285" s="145"/>
      <c r="AR285" s="145"/>
      <c r="AS285" s="145"/>
      <c r="AT285" s="145"/>
      <c r="AU285" s="145"/>
    </row>
    <row r="286" spans="1:47" outlineLevel="1">
      <c r="A286" s="146"/>
      <c r="B286" s="149"/>
      <c r="C286" s="166" t="s">
        <v>190</v>
      </c>
      <c r="D286" s="190"/>
      <c r="E286" s="181"/>
      <c r="F286" s="200"/>
      <c r="G286" s="200"/>
      <c r="H286" s="176">
        <v>0</v>
      </c>
      <c r="I286" s="199"/>
      <c r="J286" s="145"/>
      <c r="K286" s="145"/>
      <c r="L286" s="145"/>
      <c r="M286" s="145"/>
      <c r="N286" s="145"/>
      <c r="O286" s="145"/>
      <c r="P286" s="145"/>
      <c r="Q286" s="145"/>
      <c r="R286" s="145" t="s">
        <v>127</v>
      </c>
      <c r="S286" s="145">
        <v>0</v>
      </c>
      <c r="T286" s="145"/>
      <c r="U286" s="145"/>
      <c r="V286" s="145"/>
      <c r="W286" s="145"/>
      <c r="X286" s="145"/>
      <c r="Y286" s="145"/>
      <c r="Z286" s="145"/>
      <c r="AA286" s="145"/>
      <c r="AB286" s="145"/>
      <c r="AC286" s="145"/>
      <c r="AD286" s="145"/>
      <c r="AE286" s="145"/>
      <c r="AF286" s="145"/>
      <c r="AG286" s="145"/>
      <c r="AH286" s="145"/>
      <c r="AI286" s="145"/>
      <c r="AJ286" s="145"/>
      <c r="AK286" s="145"/>
      <c r="AL286" s="145"/>
      <c r="AM286" s="145"/>
      <c r="AN286" s="145"/>
      <c r="AO286" s="145"/>
      <c r="AP286" s="145"/>
      <c r="AQ286" s="145"/>
      <c r="AR286" s="145"/>
      <c r="AS286" s="145"/>
      <c r="AT286" s="145"/>
      <c r="AU286" s="145"/>
    </row>
    <row r="287" spans="1:47" outlineLevel="1">
      <c r="A287" s="146"/>
      <c r="B287" s="149"/>
      <c r="C287" s="166" t="s">
        <v>188</v>
      </c>
      <c r="D287" s="190"/>
      <c r="E287" s="181"/>
      <c r="F287" s="200"/>
      <c r="G287" s="200"/>
      <c r="H287" s="176">
        <v>0</v>
      </c>
      <c r="I287" s="199"/>
      <c r="J287" s="145"/>
      <c r="K287" s="145"/>
      <c r="L287" s="145"/>
      <c r="M287" s="145"/>
      <c r="N287" s="145"/>
      <c r="O287" s="145"/>
      <c r="P287" s="145"/>
      <c r="Q287" s="145"/>
      <c r="R287" s="145" t="s">
        <v>127</v>
      </c>
      <c r="S287" s="145">
        <v>0</v>
      </c>
      <c r="T287" s="145"/>
      <c r="U287" s="145"/>
      <c r="V287" s="145"/>
      <c r="W287" s="145"/>
      <c r="X287" s="145"/>
      <c r="Y287" s="145"/>
      <c r="Z287" s="145"/>
      <c r="AA287" s="145"/>
      <c r="AB287" s="145"/>
      <c r="AC287" s="145"/>
      <c r="AD287" s="145"/>
      <c r="AE287" s="145"/>
      <c r="AF287" s="145"/>
      <c r="AG287" s="145"/>
      <c r="AH287" s="145"/>
      <c r="AI287" s="145"/>
      <c r="AJ287" s="145"/>
      <c r="AK287" s="145"/>
      <c r="AL287" s="145"/>
      <c r="AM287" s="145"/>
      <c r="AN287" s="145"/>
      <c r="AO287" s="145"/>
      <c r="AP287" s="145"/>
      <c r="AQ287" s="145"/>
      <c r="AR287" s="145"/>
      <c r="AS287" s="145"/>
      <c r="AT287" s="145"/>
      <c r="AU287" s="145"/>
    </row>
    <row r="288" spans="1:47" outlineLevel="1">
      <c r="A288" s="146"/>
      <c r="B288" s="149"/>
      <c r="C288" s="166" t="s">
        <v>357</v>
      </c>
      <c r="D288" s="190"/>
      <c r="E288" s="181">
        <v>5.1375000000000002</v>
      </c>
      <c r="F288" s="200"/>
      <c r="G288" s="200"/>
      <c r="H288" s="176">
        <v>0</v>
      </c>
      <c r="I288" s="199"/>
      <c r="J288" s="145"/>
      <c r="K288" s="145"/>
      <c r="L288" s="145"/>
      <c r="M288" s="145"/>
      <c r="N288" s="145"/>
      <c r="O288" s="145"/>
      <c r="P288" s="145"/>
      <c r="Q288" s="145"/>
      <c r="R288" s="145" t="s">
        <v>127</v>
      </c>
      <c r="S288" s="145">
        <v>0</v>
      </c>
      <c r="T288" s="145"/>
      <c r="U288" s="145"/>
      <c r="V288" s="145"/>
      <c r="W288" s="145"/>
      <c r="X288" s="145"/>
      <c r="Y288" s="145"/>
      <c r="Z288" s="145"/>
      <c r="AA288" s="145"/>
      <c r="AB288" s="145"/>
      <c r="AC288" s="145"/>
      <c r="AD288" s="145"/>
      <c r="AE288" s="145"/>
      <c r="AF288" s="145"/>
      <c r="AG288" s="145"/>
      <c r="AH288" s="145"/>
      <c r="AI288" s="145"/>
      <c r="AJ288" s="145"/>
      <c r="AK288" s="145"/>
      <c r="AL288" s="145"/>
      <c r="AM288" s="145"/>
      <c r="AN288" s="145"/>
      <c r="AO288" s="145"/>
      <c r="AP288" s="145"/>
      <c r="AQ288" s="145"/>
      <c r="AR288" s="145"/>
      <c r="AS288" s="145"/>
      <c r="AT288" s="145"/>
      <c r="AU288" s="145"/>
    </row>
    <row r="289" spans="1:47" outlineLevel="1">
      <c r="A289" s="146"/>
      <c r="B289" s="149"/>
      <c r="C289" s="166" t="s">
        <v>358</v>
      </c>
      <c r="D289" s="190"/>
      <c r="E289" s="181">
        <v>9.7004999999999999</v>
      </c>
      <c r="F289" s="200"/>
      <c r="G289" s="200"/>
      <c r="H289" s="176">
        <v>0</v>
      </c>
      <c r="I289" s="199"/>
      <c r="J289" s="145"/>
      <c r="K289" s="145"/>
      <c r="L289" s="145"/>
      <c r="M289" s="145"/>
      <c r="N289" s="145"/>
      <c r="O289" s="145"/>
      <c r="P289" s="145"/>
      <c r="Q289" s="145"/>
      <c r="R289" s="145" t="s">
        <v>127</v>
      </c>
      <c r="S289" s="145">
        <v>0</v>
      </c>
      <c r="T289" s="145"/>
      <c r="U289" s="145"/>
      <c r="V289" s="145"/>
      <c r="W289" s="145"/>
      <c r="X289" s="145"/>
      <c r="Y289" s="145"/>
      <c r="Z289" s="145"/>
      <c r="AA289" s="145"/>
      <c r="AB289" s="145"/>
      <c r="AC289" s="145"/>
      <c r="AD289" s="145"/>
      <c r="AE289" s="145"/>
      <c r="AF289" s="145"/>
      <c r="AG289" s="145"/>
      <c r="AH289" s="145"/>
      <c r="AI289" s="145"/>
      <c r="AJ289" s="145"/>
      <c r="AK289" s="145"/>
      <c r="AL289" s="145"/>
      <c r="AM289" s="145"/>
      <c r="AN289" s="145"/>
      <c r="AO289" s="145"/>
      <c r="AP289" s="145"/>
      <c r="AQ289" s="145"/>
      <c r="AR289" s="145"/>
      <c r="AS289" s="145"/>
      <c r="AT289" s="145"/>
      <c r="AU289" s="145"/>
    </row>
    <row r="290" spans="1:47" outlineLevel="1">
      <c r="A290" s="146"/>
      <c r="B290" s="149"/>
      <c r="C290" s="166" t="s">
        <v>276</v>
      </c>
      <c r="D290" s="190"/>
      <c r="E290" s="181"/>
      <c r="F290" s="200"/>
      <c r="G290" s="200"/>
      <c r="H290" s="176">
        <v>0</v>
      </c>
      <c r="I290" s="199"/>
      <c r="J290" s="145"/>
      <c r="K290" s="145"/>
      <c r="L290" s="145"/>
      <c r="M290" s="145"/>
      <c r="N290" s="145"/>
      <c r="O290" s="145"/>
      <c r="P290" s="145"/>
      <c r="Q290" s="145"/>
      <c r="R290" s="145" t="s">
        <v>127</v>
      </c>
      <c r="S290" s="145">
        <v>0</v>
      </c>
      <c r="T290" s="145"/>
      <c r="U290" s="145"/>
      <c r="V290" s="145"/>
      <c r="W290" s="145"/>
      <c r="X290" s="145"/>
      <c r="Y290" s="145"/>
      <c r="Z290" s="145"/>
      <c r="AA290" s="145"/>
      <c r="AB290" s="145"/>
      <c r="AC290" s="145"/>
      <c r="AD290" s="145"/>
      <c r="AE290" s="145"/>
      <c r="AF290" s="145"/>
      <c r="AG290" s="145"/>
      <c r="AH290" s="145"/>
      <c r="AI290" s="145"/>
      <c r="AJ290" s="145"/>
      <c r="AK290" s="145"/>
      <c r="AL290" s="145"/>
      <c r="AM290" s="145"/>
      <c r="AN290" s="145"/>
      <c r="AO290" s="145"/>
      <c r="AP290" s="145"/>
      <c r="AQ290" s="145"/>
      <c r="AR290" s="145"/>
      <c r="AS290" s="145"/>
      <c r="AT290" s="145"/>
      <c r="AU290" s="145"/>
    </row>
    <row r="291" spans="1:47" outlineLevel="1">
      <c r="A291" s="146"/>
      <c r="B291" s="149"/>
      <c r="C291" s="166" t="s">
        <v>359</v>
      </c>
      <c r="D291" s="190"/>
      <c r="E291" s="181">
        <v>20.355</v>
      </c>
      <c r="F291" s="200"/>
      <c r="G291" s="200"/>
      <c r="H291" s="176">
        <v>0</v>
      </c>
      <c r="I291" s="199"/>
      <c r="J291" s="145"/>
      <c r="K291" s="145"/>
      <c r="L291" s="145"/>
      <c r="M291" s="145"/>
      <c r="N291" s="145"/>
      <c r="O291" s="145"/>
      <c r="P291" s="145"/>
      <c r="Q291" s="145"/>
      <c r="R291" s="145" t="s">
        <v>127</v>
      </c>
      <c r="S291" s="145">
        <v>0</v>
      </c>
      <c r="T291" s="145"/>
      <c r="U291" s="145"/>
      <c r="V291" s="145"/>
      <c r="W291" s="145"/>
      <c r="X291" s="145"/>
      <c r="Y291" s="145"/>
      <c r="Z291" s="145"/>
      <c r="AA291" s="145"/>
      <c r="AB291" s="145"/>
      <c r="AC291" s="145"/>
      <c r="AD291" s="145"/>
      <c r="AE291" s="145"/>
      <c r="AF291" s="145"/>
      <c r="AG291" s="145"/>
      <c r="AH291" s="145"/>
      <c r="AI291" s="145"/>
      <c r="AJ291" s="145"/>
      <c r="AK291" s="145"/>
      <c r="AL291" s="145"/>
      <c r="AM291" s="145"/>
      <c r="AN291" s="145"/>
      <c r="AO291" s="145"/>
      <c r="AP291" s="145"/>
      <c r="AQ291" s="145"/>
      <c r="AR291" s="145"/>
      <c r="AS291" s="145"/>
      <c r="AT291" s="145"/>
      <c r="AU291" s="145"/>
    </row>
    <row r="292" spans="1:47" outlineLevel="1">
      <c r="A292" s="146"/>
      <c r="B292" s="149"/>
      <c r="C292" s="166" t="s">
        <v>360</v>
      </c>
      <c r="D292" s="190"/>
      <c r="E292" s="181">
        <v>2.97</v>
      </c>
      <c r="F292" s="200"/>
      <c r="G292" s="200"/>
      <c r="H292" s="176">
        <v>0</v>
      </c>
      <c r="I292" s="199"/>
      <c r="J292" s="145"/>
      <c r="K292" s="145"/>
      <c r="L292" s="145"/>
      <c r="M292" s="145"/>
      <c r="N292" s="145"/>
      <c r="O292" s="145"/>
      <c r="P292" s="145"/>
      <c r="Q292" s="145"/>
      <c r="R292" s="145" t="s">
        <v>127</v>
      </c>
      <c r="S292" s="145">
        <v>0</v>
      </c>
      <c r="T292" s="145"/>
      <c r="U292" s="145"/>
      <c r="V292" s="145"/>
      <c r="W292" s="145"/>
      <c r="X292" s="145"/>
      <c r="Y292" s="145"/>
      <c r="Z292" s="145"/>
      <c r="AA292" s="145"/>
      <c r="AB292" s="145"/>
      <c r="AC292" s="145"/>
      <c r="AD292" s="145"/>
      <c r="AE292" s="145"/>
      <c r="AF292" s="145"/>
      <c r="AG292" s="145"/>
      <c r="AH292" s="145"/>
      <c r="AI292" s="145"/>
      <c r="AJ292" s="145"/>
      <c r="AK292" s="145"/>
      <c r="AL292" s="145"/>
      <c r="AM292" s="145"/>
      <c r="AN292" s="145"/>
      <c r="AO292" s="145"/>
      <c r="AP292" s="145"/>
      <c r="AQ292" s="145"/>
      <c r="AR292" s="145"/>
      <c r="AS292" s="145"/>
      <c r="AT292" s="145"/>
      <c r="AU292" s="145"/>
    </row>
    <row r="293" spans="1:47" outlineLevel="1">
      <c r="A293" s="146">
        <v>93</v>
      </c>
      <c r="B293" s="149" t="s">
        <v>406</v>
      </c>
      <c r="C293" s="165" t="s">
        <v>407</v>
      </c>
      <c r="D293" s="189" t="s">
        <v>151</v>
      </c>
      <c r="E293" s="200">
        <v>225.70099999999999</v>
      </c>
      <c r="F293" s="200"/>
      <c r="G293" s="200">
        <f>ROUND(E293*F293,2)</f>
        <v>0</v>
      </c>
      <c r="H293" s="176" t="s">
        <v>954</v>
      </c>
      <c r="I293" s="199"/>
      <c r="J293" s="145"/>
      <c r="K293" s="145"/>
      <c r="L293" s="145"/>
      <c r="M293" s="145"/>
      <c r="N293" s="145"/>
      <c r="O293" s="145"/>
      <c r="P293" s="145"/>
      <c r="Q293" s="145"/>
      <c r="R293" s="145" t="s">
        <v>125</v>
      </c>
      <c r="S293" s="145"/>
      <c r="T293" s="145"/>
      <c r="U293" s="145"/>
      <c r="V293" s="145"/>
      <c r="W293" s="145"/>
      <c r="X293" s="145"/>
      <c r="Y293" s="145"/>
      <c r="Z293" s="145"/>
      <c r="AA293" s="145"/>
      <c r="AB293" s="145"/>
      <c r="AC293" s="145"/>
      <c r="AD293" s="145"/>
      <c r="AE293" s="145"/>
      <c r="AF293" s="145"/>
      <c r="AG293" s="145"/>
      <c r="AH293" s="145"/>
      <c r="AI293" s="145"/>
      <c r="AJ293" s="145"/>
      <c r="AK293" s="145"/>
      <c r="AL293" s="145"/>
      <c r="AM293" s="145"/>
      <c r="AN293" s="145"/>
      <c r="AO293" s="145"/>
      <c r="AP293" s="145"/>
      <c r="AQ293" s="145"/>
      <c r="AR293" s="145"/>
      <c r="AS293" s="145"/>
      <c r="AT293" s="145"/>
      <c r="AU293" s="145"/>
    </row>
    <row r="294" spans="1:47" outlineLevel="1">
      <c r="A294" s="146"/>
      <c r="B294" s="149"/>
      <c r="C294" s="166" t="s">
        <v>408</v>
      </c>
      <c r="D294" s="190"/>
      <c r="E294" s="181"/>
      <c r="F294" s="200"/>
      <c r="G294" s="200"/>
      <c r="H294" s="176">
        <v>0</v>
      </c>
      <c r="I294" s="199"/>
      <c r="J294" s="145"/>
      <c r="K294" s="145"/>
      <c r="L294" s="145"/>
      <c r="M294" s="145"/>
      <c r="N294" s="145"/>
      <c r="O294" s="145"/>
      <c r="P294" s="145"/>
      <c r="Q294" s="145"/>
      <c r="R294" s="145" t="s">
        <v>127</v>
      </c>
      <c r="S294" s="145">
        <v>0</v>
      </c>
      <c r="T294" s="145"/>
      <c r="U294" s="145"/>
      <c r="V294" s="145"/>
      <c r="W294" s="145"/>
      <c r="X294" s="145"/>
      <c r="Y294" s="145"/>
      <c r="Z294" s="145"/>
      <c r="AA294" s="145"/>
      <c r="AB294" s="145"/>
      <c r="AC294" s="145"/>
      <c r="AD294" s="145"/>
      <c r="AE294" s="145"/>
      <c r="AF294" s="145"/>
      <c r="AG294" s="145"/>
      <c r="AH294" s="145"/>
      <c r="AI294" s="145"/>
      <c r="AJ294" s="145"/>
      <c r="AK294" s="145"/>
      <c r="AL294" s="145"/>
      <c r="AM294" s="145"/>
      <c r="AN294" s="145"/>
      <c r="AO294" s="145"/>
      <c r="AP294" s="145"/>
      <c r="AQ294" s="145"/>
      <c r="AR294" s="145"/>
      <c r="AS294" s="145"/>
      <c r="AT294" s="145"/>
      <c r="AU294" s="145"/>
    </row>
    <row r="295" spans="1:47" outlineLevel="1">
      <c r="A295" s="146"/>
      <c r="B295" s="149"/>
      <c r="C295" s="166" t="s">
        <v>409</v>
      </c>
      <c r="D295" s="190"/>
      <c r="E295" s="181">
        <v>11</v>
      </c>
      <c r="F295" s="200"/>
      <c r="G295" s="200"/>
      <c r="H295" s="176">
        <v>0</v>
      </c>
      <c r="I295" s="199"/>
      <c r="J295" s="145"/>
      <c r="K295" s="145"/>
      <c r="L295" s="145"/>
      <c r="M295" s="145"/>
      <c r="N295" s="145"/>
      <c r="O295" s="145"/>
      <c r="P295" s="145"/>
      <c r="Q295" s="145"/>
      <c r="R295" s="145" t="s">
        <v>127</v>
      </c>
      <c r="S295" s="145">
        <v>0</v>
      </c>
      <c r="T295" s="145"/>
      <c r="U295" s="145"/>
      <c r="V295" s="145"/>
      <c r="W295" s="145"/>
      <c r="X295" s="145"/>
      <c r="Y295" s="145"/>
      <c r="Z295" s="145"/>
      <c r="AA295" s="145"/>
      <c r="AB295" s="145"/>
      <c r="AC295" s="145"/>
      <c r="AD295" s="145"/>
      <c r="AE295" s="145"/>
      <c r="AF295" s="145"/>
      <c r="AG295" s="145"/>
      <c r="AH295" s="145"/>
      <c r="AI295" s="145"/>
      <c r="AJ295" s="145"/>
      <c r="AK295" s="145"/>
      <c r="AL295" s="145"/>
      <c r="AM295" s="145"/>
      <c r="AN295" s="145"/>
      <c r="AO295" s="145"/>
      <c r="AP295" s="145"/>
      <c r="AQ295" s="145"/>
      <c r="AR295" s="145"/>
      <c r="AS295" s="145"/>
      <c r="AT295" s="145"/>
      <c r="AU295" s="145"/>
    </row>
    <row r="296" spans="1:47" outlineLevel="1">
      <c r="A296" s="146"/>
      <c r="B296" s="149"/>
      <c r="C296" s="166" t="s">
        <v>410</v>
      </c>
      <c r="D296" s="190"/>
      <c r="E296" s="181">
        <v>5</v>
      </c>
      <c r="F296" s="200"/>
      <c r="G296" s="200"/>
      <c r="H296" s="176">
        <v>0</v>
      </c>
      <c r="I296" s="199"/>
      <c r="J296" s="145"/>
      <c r="K296" s="145"/>
      <c r="L296" s="145"/>
      <c r="M296" s="145"/>
      <c r="N296" s="145"/>
      <c r="O296" s="145"/>
      <c r="P296" s="145"/>
      <c r="Q296" s="145"/>
      <c r="R296" s="145" t="s">
        <v>127</v>
      </c>
      <c r="S296" s="145">
        <v>0</v>
      </c>
      <c r="T296" s="145"/>
      <c r="U296" s="145"/>
      <c r="V296" s="145"/>
      <c r="W296" s="145"/>
      <c r="X296" s="145"/>
      <c r="Y296" s="145"/>
      <c r="Z296" s="145"/>
      <c r="AA296" s="145"/>
      <c r="AB296" s="145"/>
      <c r="AC296" s="145"/>
      <c r="AD296" s="145"/>
      <c r="AE296" s="145"/>
      <c r="AF296" s="145"/>
      <c r="AG296" s="145"/>
      <c r="AH296" s="145"/>
      <c r="AI296" s="145"/>
      <c r="AJ296" s="145"/>
      <c r="AK296" s="145"/>
      <c r="AL296" s="145"/>
      <c r="AM296" s="145"/>
      <c r="AN296" s="145"/>
      <c r="AO296" s="145"/>
      <c r="AP296" s="145"/>
      <c r="AQ296" s="145"/>
      <c r="AR296" s="145"/>
      <c r="AS296" s="145"/>
      <c r="AT296" s="145"/>
      <c r="AU296" s="145"/>
    </row>
    <row r="297" spans="1:47" outlineLevel="1">
      <c r="A297" s="146"/>
      <c r="B297" s="149"/>
      <c r="C297" s="166" t="s">
        <v>411</v>
      </c>
      <c r="D297" s="190"/>
      <c r="E297" s="181">
        <v>135</v>
      </c>
      <c r="F297" s="200"/>
      <c r="G297" s="200"/>
      <c r="H297" s="176">
        <v>0</v>
      </c>
      <c r="I297" s="199"/>
      <c r="J297" s="145"/>
      <c r="K297" s="145"/>
      <c r="L297" s="145"/>
      <c r="M297" s="145"/>
      <c r="N297" s="145"/>
      <c r="O297" s="145"/>
      <c r="P297" s="145"/>
      <c r="Q297" s="145"/>
      <c r="R297" s="145" t="s">
        <v>127</v>
      </c>
      <c r="S297" s="145">
        <v>0</v>
      </c>
      <c r="T297" s="145"/>
      <c r="U297" s="145"/>
      <c r="V297" s="145"/>
      <c r="W297" s="145"/>
      <c r="X297" s="145"/>
      <c r="Y297" s="145"/>
      <c r="Z297" s="145"/>
      <c r="AA297" s="145"/>
      <c r="AB297" s="145"/>
      <c r="AC297" s="145"/>
      <c r="AD297" s="145"/>
      <c r="AE297" s="145"/>
      <c r="AF297" s="145"/>
      <c r="AG297" s="145"/>
      <c r="AH297" s="145"/>
      <c r="AI297" s="145"/>
      <c r="AJ297" s="145"/>
      <c r="AK297" s="145"/>
      <c r="AL297" s="145"/>
      <c r="AM297" s="145"/>
      <c r="AN297" s="145"/>
      <c r="AO297" s="145"/>
      <c r="AP297" s="145"/>
      <c r="AQ297" s="145"/>
      <c r="AR297" s="145"/>
      <c r="AS297" s="145"/>
      <c r="AT297" s="145"/>
      <c r="AU297" s="145"/>
    </row>
    <row r="298" spans="1:47" outlineLevel="1">
      <c r="A298" s="146"/>
      <c r="B298" s="149"/>
      <c r="C298" s="166" t="s">
        <v>412</v>
      </c>
      <c r="D298" s="190"/>
      <c r="E298" s="181">
        <v>10.611000000000001</v>
      </c>
      <c r="F298" s="200"/>
      <c r="G298" s="200"/>
      <c r="H298" s="176">
        <v>0</v>
      </c>
      <c r="I298" s="199"/>
      <c r="J298" s="145"/>
      <c r="K298" s="145"/>
      <c r="L298" s="145"/>
      <c r="M298" s="145"/>
      <c r="N298" s="145"/>
      <c r="O298" s="145"/>
      <c r="P298" s="145"/>
      <c r="Q298" s="145"/>
      <c r="R298" s="145" t="s">
        <v>127</v>
      </c>
      <c r="S298" s="145">
        <v>0</v>
      </c>
      <c r="T298" s="145"/>
      <c r="U298" s="145"/>
      <c r="V298" s="145"/>
      <c r="W298" s="145"/>
      <c r="X298" s="145"/>
      <c r="Y298" s="145"/>
      <c r="Z298" s="145"/>
      <c r="AA298" s="145"/>
      <c r="AB298" s="145"/>
      <c r="AC298" s="145"/>
      <c r="AD298" s="145"/>
      <c r="AE298" s="145"/>
      <c r="AF298" s="145"/>
      <c r="AG298" s="145"/>
      <c r="AH298" s="145"/>
      <c r="AI298" s="145"/>
      <c r="AJ298" s="145"/>
      <c r="AK298" s="145"/>
      <c r="AL298" s="145"/>
      <c r="AM298" s="145"/>
      <c r="AN298" s="145"/>
      <c r="AO298" s="145"/>
      <c r="AP298" s="145"/>
      <c r="AQ298" s="145"/>
      <c r="AR298" s="145"/>
      <c r="AS298" s="145"/>
      <c r="AT298" s="145"/>
      <c r="AU298" s="145"/>
    </row>
    <row r="299" spans="1:47" outlineLevel="1">
      <c r="A299" s="146"/>
      <c r="B299" s="149"/>
      <c r="C299" s="166" t="s">
        <v>413</v>
      </c>
      <c r="D299" s="190"/>
      <c r="E299" s="181">
        <v>58</v>
      </c>
      <c r="F299" s="200"/>
      <c r="G299" s="200"/>
      <c r="H299" s="176">
        <v>0</v>
      </c>
      <c r="I299" s="199"/>
      <c r="J299" s="145"/>
      <c r="K299" s="145"/>
      <c r="L299" s="145"/>
      <c r="M299" s="145"/>
      <c r="N299" s="145"/>
      <c r="O299" s="145"/>
      <c r="P299" s="145"/>
      <c r="Q299" s="145"/>
      <c r="R299" s="145" t="s">
        <v>127</v>
      </c>
      <c r="S299" s="145">
        <v>0</v>
      </c>
      <c r="T299" s="145"/>
      <c r="U299" s="145"/>
      <c r="V299" s="145"/>
      <c r="W299" s="145"/>
      <c r="X299" s="145"/>
      <c r="Y299" s="145"/>
      <c r="Z299" s="145"/>
      <c r="AA299" s="145"/>
      <c r="AB299" s="145"/>
      <c r="AC299" s="145"/>
      <c r="AD299" s="145"/>
      <c r="AE299" s="145"/>
      <c r="AF299" s="145"/>
      <c r="AG299" s="145"/>
      <c r="AH299" s="145"/>
      <c r="AI299" s="145"/>
      <c r="AJ299" s="145"/>
      <c r="AK299" s="145"/>
      <c r="AL299" s="145"/>
      <c r="AM299" s="145"/>
      <c r="AN299" s="145"/>
      <c r="AO299" s="145"/>
      <c r="AP299" s="145"/>
      <c r="AQ299" s="145"/>
      <c r="AR299" s="145"/>
      <c r="AS299" s="145"/>
      <c r="AT299" s="145"/>
      <c r="AU299" s="145"/>
    </row>
    <row r="300" spans="1:47" outlineLevel="1">
      <c r="A300" s="146"/>
      <c r="B300" s="149"/>
      <c r="C300" s="166" t="s">
        <v>414</v>
      </c>
      <c r="D300" s="190"/>
      <c r="E300" s="181">
        <v>6.09</v>
      </c>
      <c r="F300" s="200"/>
      <c r="G300" s="200"/>
      <c r="H300" s="176">
        <v>0</v>
      </c>
      <c r="I300" s="199"/>
      <c r="J300" s="145"/>
      <c r="K300" s="145"/>
      <c r="L300" s="145"/>
      <c r="M300" s="145"/>
      <c r="N300" s="145"/>
      <c r="O300" s="145"/>
      <c r="P300" s="145"/>
      <c r="Q300" s="145"/>
      <c r="R300" s="145" t="s">
        <v>127</v>
      </c>
      <c r="S300" s="145">
        <v>0</v>
      </c>
      <c r="T300" s="145"/>
      <c r="U300" s="145"/>
      <c r="V300" s="145"/>
      <c r="W300" s="145"/>
      <c r="X300" s="145"/>
      <c r="Y300" s="145"/>
      <c r="Z300" s="145"/>
      <c r="AA300" s="145"/>
      <c r="AB300" s="145"/>
      <c r="AC300" s="145"/>
      <c r="AD300" s="145"/>
      <c r="AE300" s="145"/>
      <c r="AF300" s="145"/>
      <c r="AG300" s="145"/>
      <c r="AH300" s="145"/>
      <c r="AI300" s="145"/>
      <c r="AJ300" s="145"/>
      <c r="AK300" s="145"/>
      <c r="AL300" s="145"/>
      <c r="AM300" s="145"/>
      <c r="AN300" s="145"/>
      <c r="AO300" s="145"/>
      <c r="AP300" s="145"/>
      <c r="AQ300" s="145"/>
      <c r="AR300" s="145"/>
      <c r="AS300" s="145"/>
      <c r="AT300" s="145"/>
      <c r="AU300" s="145"/>
    </row>
    <row r="301" spans="1:47" outlineLevel="1">
      <c r="A301" s="146">
        <v>94</v>
      </c>
      <c r="B301" s="149" t="s">
        <v>415</v>
      </c>
      <c r="C301" s="165" t="s">
        <v>416</v>
      </c>
      <c r="D301" s="189" t="s">
        <v>234</v>
      </c>
      <c r="E301" s="200">
        <v>31</v>
      </c>
      <c r="F301" s="200"/>
      <c r="G301" s="200">
        <f>ROUND(E301*F301,2)</f>
        <v>0</v>
      </c>
      <c r="H301" s="176" t="s">
        <v>954</v>
      </c>
      <c r="I301" s="199"/>
      <c r="J301" s="145"/>
      <c r="K301" s="145"/>
      <c r="L301" s="145"/>
      <c r="M301" s="145"/>
      <c r="N301" s="145"/>
      <c r="O301" s="145"/>
      <c r="P301" s="145"/>
      <c r="Q301" s="145"/>
      <c r="R301" s="145" t="s">
        <v>125</v>
      </c>
      <c r="S301" s="145"/>
      <c r="T301" s="145"/>
      <c r="U301" s="145"/>
      <c r="V301" s="145"/>
      <c r="W301" s="145"/>
      <c r="X301" s="145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145"/>
      <c r="AN301" s="145"/>
      <c r="AO301" s="145"/>
      <c r="AP301" s="145"/>
      <c r="AQ301" s="145"/>
      <c r="AR301" s="145"/>
      <c r="AS301" s="145"/>
      <c r="AT301" s="145"/>
      <c r="AU301" s="145"/>
    </row>
    <row r="302" spans="1:47" outlineLevel="1">
      <c r="A302" s="146"/>
      <c r="B302" s="149"/>
      <c r="C302" s="166" t="s">
        <v>417</v>
      </c>
      <c r="D302" s="190"/>
      <c r="E302" s="181">
        <v>31</v>
      </c>
      <c r="F302" s="200"/>
      <c r="G302" s="200"/>
      <c r="H302" s="176">
        <v>0</v>
      </c>
      <c r="I302" s="199"/>
      <c r="J302" s="145"/>
      <c r="K302" s="145"/>
      <c r="L302" s="145"/>
      <c r="M302" s="145"/>
      <c r="N302" s="145"/>
      <c r="O302" s="145"/>
      <c r="P302" s="145"/>
      <c r="Q302" s="145"/>
      <c r="R302" s="145" t="s">
        <v>127</v>
      </c>
      <c r="S302" s="145">
        <v>0</v>
      </c>
      <c r="T302" s="145"/>
      <c r="U302" s="145"/>
      <c r="V302" s="145"/>
      <c r="W302" s="145"/>
      <c r="X302" s="145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145"/>
      <c r="AN302" s="145"/>
      <c r="AO302" s="145"/>
      <c r="AP302" s="145"/>
      <c r="AQ302" s="145"/>
      <c r="AR302" s="145"/>
      <c r="AS302" s="145"/>
      <c r="AT302" s="145"/>
      <c r="AU302" s="145"/>
    </row>
    <row r="303" spans="1:47" outlineLevel="1">
      <c r="A303" s="146">
        <v>95</v>
      </c>
      <c r="B303" s="149" t="s">
        <v>418</v>
      </c>
      <c r="C303" s="165" t="s">
        <v>419</v>
      </c>
      <c r="D303" s="189" t="s">
        <v>151</v>
      </c>
      <c r="E303" s="200">
        <v>24.8</v>
      </c>
      <c r="F303" s="200"/>
      <c r="G303" s="200">
        <f>ROUND(E303*F303,2)</f>
        <v>0</v>
      </c>
      <c r="H303" s="176" t="s">
        <v>954</v>
      </c>
      <c r="I303" s="199"/>
      <c r="J303" s="145"/>
      <c r="K303" s="145"/>
      <c r="L303" s="145"/>
      <c r="M303" s="145"/>
      <c r="N303" s="145"/>
      <c r="O303" s="145"/>
      <c r="P303" s="145"/>
      <c r="Q303" s="145"/>
      <c r="R303" s="145" t="s">
        <v>125</v>
      </c>
      <c r="S303" s="145"/>
      <c r="T303" s="145"/>
      <c r="U303" s="145"/>
      <c r="V303" s="145"/>
      <c r="W303" s="145"/>
      <c r="X303" s="145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145"/>
      <c r="AN303" s="145"/>
      <c r="AO303" s="145"/>
      <c r="AP303" s="145"/>
      <c r="AQ303" s="145"/>
      <c r="AR303" s="145"/>
      <c r="AS303" s="145"/>
      <c r="AT303" s="145"/>
      <c r="AU303" s="145"/>
    </row>
    <row r="304" spans="1:47" outlineLevel="1">
      <c r="A304" s="146"/>
      <c r="B304" s="149"/>
      <c r="C304" s="166" t="s">
        <v>420</v>
      </c>
      <c r="D304" s="190"/>
      <c r="E304" s="181">
        <v>24.8</v>
      </c>
      <c r="F304" s="200"/>
      <c r="G304" s="200"/>
      <c r="H304" s="176">
        <v>0</v>
      </c>
      <c r="I304" s="199"/>
      <c r="J304" s="145"/>
      <c r="K304" s="145"/>
      <c r="L304" s="145"/>
      <c r="M304" s="145"/>
      <c r="N304" s="145"/>
      <c r="O304" s="145"/>
      <c r="P304" s="145"/>
      <c r="Q304" s="145"/>
      <c r="R304" s="145" t="s">
        <v>127</v>
      </c>
      <c r="S304" s="145">
        <v>0</v>
      </c>
      <c r="T304" s="145"/>
      <c r="U304" s="145"/>
      <c r="V304" s="145"/>
      <c r="W304" s="145"/>
      <c r="X304" s="145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145"/>
      <c r="AN304" s="145"/>
      <c r="AO304" s="145"/>
      <c r="AP304" s="145"/>
      <c r="AQ304" s="145"/>
      <c r="AR304" s="145"/>
      <c r="AS304" s="145"/>
      <c r="AT304" s="145"/>
      <c r="AU304" s="145"/>
    </row>
    <row r="305" spans="1:47" outlineLevel="1">
      <c r="A305" s="146">
        <v>96</v>
      </c>
      <c r="B305" s="149" t="s">
        <v>421</v>
      </c>
      <c r="C305" s="165" t="s">
        <v>422</v>
      </c>
      <c r="D305" s="189" t="s">
        <v>151</v>
      </c>
      <c r="E305" s="200">
        <v>27.9</v>
      </c>
      <c r="F305" s="200"/>
      <c r="G305" s="200">
        <f>ROUND(E305*F305,2)</f>
        <v>0</v>
      </c>
      <c r="H305" s="176" t="s">
        <v>954</v>
      </c>
      <c r="I305" s="199"/>
      <c r="J305" s="145"/>
      <c r="K305" s="145"/>
      <c r="L305" s="145"/>
      <c r="M305" s="145"/>
      <c r="N305" s="145"/>
      <c r="O305" s="145"/>
      <c r="P305" s="145"/>
      <c r="Q305" s="145"/>
      <c r="R305" s="145" t="s">
        <v>125</v>
      </c>
      <c r="S305" s="145"/>
      <c r="T305" s="145"/>
      <c r="U305" s="145"/>
      <c r="V305" s="145"/>
      <c r="W305" s="145"/>
      <c r="X305" s="145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145"/>
      <c r="AN305" s="145"/>
      <c r="AO305" s="145"/>
      <c r="AP305" s="145"/>
      <c r="AQ305" s="145"/>
      <c r="AR305" s="145"/>
      <c r="AS305" s="145"/>
      <c r="AT305" s="145"/>
      <c r="AU305" s="145"/>
    </row>
    <row r="306" spans="1:47" outlineLevel="1">
      <c r="A306" s="146"/>
      <c r="B306" s="149"/>
      <c r="C306" s="166" t="s">
        <v>1637</v>
      </c>
      <c r="D306" s="190"/>
      <c r="E306" s="181">
        <v>27.9</v>
      </c>
      <c r="F306" s="200"/>
      <c r="G306" s="200"/>
      <c r="H306" s="176">
        <v>0</v>
      </c>
      <c r="I306" s="199"/>
      <c r="J306" s="145"/>
      <c r="K306" s="145"/>
      <c r="L306" s="145"/>
      <c r="M306" s="145"/>
      <c r="N306" s="145"/>
      <c r="O306" s="145"/>
      <c r="P306" s="145"/>
      <c r="Q306" s="145"/>
      <c r="R306" s="145" t="s">
        <v>127</v>
      </c>
      <c r="S306" s="145">
        <v>0</v>
      </c>
      <c r="T306" s="145"/>
      <c r="U306" s="145"/>
      <c r="V306" s="145"/>
      <c r="W306" s="145"/>
      <c r="X306" s="145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145"/>
      <c r="AN306" s="145"/>
      <c r="AO306" s="145"/>
      <c r="AP306" s="145"/>
      <c r="AQ306" s="145"/>
      <c r="AR306" s="145"/>
      <c r="AS306" s="145"/>
      <c r="AT306" s="145"/>
      <c r="AU306" s="145"/>
    </row>
    <row r="307" spans="1:47" outlineLevel="1">
      <c r="A307" s="146">
        <v>97</v>
      </c>
      <c r="B307" s="149" t="s">
        <v>423</v>
      </c>
      <c r="C307" s="165" t="s">
        <v>424</v>
      </c>
      <c r="D307" s="189" t="s">
        <v>151</v>
      </c>
      <c r="E307" s="200">
        <v>2.42</v>
      </c>
      <c r="F307" s="200"/>
      <c r="G307" s="200">
        <f>ROUND(E307*F307,2)</f>
        <v>0</v>
      </c>
      <c r="H307" s="176" t="s">
        <v>954</v>
      </c>
      <c r="I307" s="199"/>
      <c r="J307" s="145"/>
      <c r="K307" s="145"/>
      <c r="L307" s="145"/>
      <c r="M307" s="145"/>
      <c r="N307" s="145"/>
      <c r="O307" s="145"/>
      <c r="P307" s="145"/>
      <c r="Q307" s="145"/>
      <c r="R307" s="145" t="s">
        <v>125</v>
      </c>
      <c r="S307" s="145"/>
      <c r="T307" s="145"/>
      <c r="U307" s="145"/>
      <c r="V307" s="145"/>
      <c r="W307" s="145"/>
      <c r="X307" s="145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145"/>
      <c r="AN307" s="145"/>
      <c r="AO307" s="145"/>
      <c r="AP307" s="145"/>
      <c r="AQ307" s="145"/>
      <c r="AR307" s="145"/>
      <c r="AS307" s="145"/>
      <c r="AT307" s="145"/>
      <c r="AU307" s="145"/>
    </row>
    <row r="308" spans="1:47" outlineLevel="1">
      <c r="A308" s="146"/>
      <c r="B308" s="149"/>
      <c r="C308" s="166" t="s">
        <v>425</v>
      </c>
      <c r="D308" s="190"/>
      <c r="E308" s="181">
        <v>2.42</v>
      </c>
      <c r="F308" s="200"/>
      <c r="G308" s="200"/>
      <c r="H308" s="176">
        <v>0</v>
      </c>
      <c r="I308" s="199"/>
      <c r="J308" s="145"/>
      <c r="K308" s="145"/>
      <c r="L308" s="145"/>
      <c r="M308" s="145"/>
      <c r="N308" s="145"/>
      <c r="O308" s="145"/>
      <c r="P308" s="145"/>
      <c r="Q308" s="145"/>
      <c r="R308" s="145" t="s">
        <v>127</v>
      </c>
      <c r="S308" s="145">
        <v>0</v>
      </c>
      <c r="T308" s="145"/>
      <c r="U308" s="145"/>
      <c r="V308" s="145"/>
      <c r="W308" s="145"/>
      <c r="X308" s="145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145"/>
      <c r="AN308" s="145"/>
      <c r="AO308" s="145"/>
      <c r="AP308" s="145"/>
      <c r="AQ308" s="145"/>
      <c r="AR308" s="145"/>
      <c r="AS308" s="145"/>
      <c r="AT308" s="145"/>
      <c r="AU308" s="145"/>
    </row>
    <row r="309" spans="1:47" outlineLevel="1">
      <c r="A309" s="146">
        <v>98</v>
      </c>
      <c r="B309" s="149" t="s">
        <v>426</v>
      </c>
      <c r="C309" s="165" t="s">
        <v>427</v>
      </c>
      <c r="D309" s="189" t="s">
        <v>151</v>
      </c>
      <c r="E309" s="200">
        <v>12.125</v>
      </c>
      <c r="F309" s="200"/>
      <c r="G309" s="200">
        <f>ROUND(E309*F309,2)</f>
        <v>0</v>
      </c>
      <c r="H309" s="176" t="s">
        <v>954</v>
      </c>
      <c r="I309" s="199"/>
      <c r="J309" s="145"/>
      <c r="K309" s="145"/>
      <c r="L309" s="145"/>
      <c r="M309" s="145"/>
      <c r="N309" s="145"/>
      <c r="O309" s="145"/>
      <c r="P309" s="145"/>
      <c r="Q309" s="145"/>
      <c r="R309" s="145" t="s">
        <v>125</v>
      </c>
      <c r="S309" s="145"/>
      <c r="T309" s="145"/>
      <c r="U309" s="145"/>
      <c r="V309" s="145"/>
      <c r="W309" s="145"/>
      <c r="X309" s="145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145"/>
      <c r="AN309" s="145"/>
      <c r="AO309" s="145"/>
      <c r="AP309" s="145"/>
      <c r="AQ309" s="145"/>
      <c r="AR309" s="145"/>
      <c r="AS309" s="145"/>
      <c r="AT309" s="145"/>
      <c r="AU309" s="145"/>
    </row>
    <row r="310" spans="1:47" outlineLevel="1">
      <c r="A310" s="146"/>
      <c r="B310" s="149"/>
      <c r="C310" s="166" t="s">
        <v>428</v>
      </c>
      <c r="D310" s="190"/>
      <c r="E310" s="181">
        <v>12.125</v>
      </c>
      <c r="F310" s="200"/>
      <c r="G310" s="200"/>
      <c r="H310" s="176">
        <v>0</v>
      </c>
      <c r="I310" s="199"/>
      <c r="J310" s="145"/>
      <c r="K310" s="145"/>
      <c r="L310" s="145"/>
      <c r="M310" s="145"/>
      <c r="N310" s="145"/>
      <c r="O310" s="145"/>
      <c r="P310" s="145"/>
      <c r="Q310" s="145"/>
      <c r="R310" s="145" t="s">
        <v>127</v>
      </c>
      <c r="S310" s="145">
        <v>0</v>
      </c>
      <c r="T310" s="145"/>
      <c r="U310" s="145"/>
      <c r="V310" s="145"/>
      <c r="W310" s="145"/>
      <c r="X310" s="145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145"/>
      <c r="AN310" s="145"/>
      <c r="AO310" s="145"/>
      <c r="AP310" s="145"/>
      <c r="AQ310" s="145"/>
      <c r="AR310" s="145"/>
      <c r="AS310" s="145"/>
      <c r="AT310" s="145"/>
      <c r="AU310" s="145"/>
    </row>
    <row r="311" spans="1:47" ht="22.5" outlineLevel="1">
      <c r="A311" s="146">
        <v>99</v>
      </c>
      <c r="B311" s="149" t="s">
        <v>429</v>
      </c>
      <c r="C311" s="165" t="s">
        <v>430</v>
      </c>
      <c r="D311" s="189" t="s">
        <v>151</v>
      </c>
      <c r="E311" s="200">
        <v>153</v>
      </c>
      <c r="F311" s="200"/>
      <c r="G311" s="200">
        <f>ROUND(E311*F311,2)</f>
        <v>0</v>
      </c>
      <c r="H311" s="176" t="s">
        <v>954</v>
      </c>
      <c r="I311" s="199"/>
      <c r="J311" s="145"/>
      <c r="K311" s="145"/>
      <c r="L311" s="145"/>
      <c r="M311" s="145"/>
      <c r="N311" s="145"/>
      <c r="O311" s="145"/>
      <c r="P311" s="145"/>
      <c r="Q311" s="145"/>
      <c r="R311" s="145" t="s">
        <v>125</v>
      </c>
      <c r="S311" s="145"/>
      <c r="T311" s="145"/>
      <c r="U311" s="145"/>
      <c r="V311" s="145"/>
      <c r="W311" s="145"/>
      <c r="X311" s="145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145"/>
      <c r="AN311" s="145"/>
      <c r="AO311" s="145"/>
      <c r="AP311" s="145"/>
      <c r="AQ311" s="145"/>
      <c r="AR311" s="145"/>
      <c r="AS311" s="145"/>
      <c r="AT311" s="145"/>
      <c r="AU311" s="145"/>
    </row>
    <row r="312" spans="1:47" outlineLevel="1">
      <c r="A312" s="146"/>
      <c r="B312" s="149"/>
      <c r="C312" s="166" t="s">
        <v>408</v>
      </c>
      <c r="D312" s="190"/>
      <c r="E312" s="181"/>
      <c r="F312" s="200"/>
      <c r="G312" s="200"/>
      <c r="H312" s="176">
        <v>0</v>
      </c>
      <c r="I312" s="199"/>
      <c r="J312" s="145"/>
      <c r="K312" s="145"/>
      <c r="L312" s="145"/>
      <c r="M312" s="145"/>
      <c r="N312" s="145"/>
      <c r="O312" s="145"/>
      <c r="P312" s="145"/>
      <c r="Q312" s="145"/>
      <c r="R312" s="145" t="s">
        <v>127</v>
      </c>
      <c r="S312" s="145">
        <v>0</v>
      </c>
      <c r="T312" s="145"/>
      <c r="U312" s="145"/>
      <c r="V312" s="145"/>
      <c r="W312" s="145"/>
      <c r="X312" s="145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145"/>
      <c r="AN312" s="145"/>
      <c r="AO312" s="145"/>
      <c r="AP312" s="145"/>
      <c r="AQ312" s="145"/>
      <c r="AR312" s="145"/>
      <c r="AS312" s="145"/>
      <c r="AT312" s="145"/>
      <c r="AU312" s="145"/>
    </row>
    <row r="313" spans="1:47" outlineLevel="1">
      <c r="A313" s="146"/>
      <c r="B313" s="149"/>
      <c r="C313" s="166" t="s">
        <v>1638</v>
      </c>
      <c r="D313" s="190"/>
      <c r="E313" s="181">
        <v>21</v>
      </c>
      <c r="F313" s="200"/>
      <c r="G313" s="200"/>
      <c r="H313" s="176">
        <v>0</v>
      </c>
      <c r="I313" s="199"/>
      <c r="J313" s="145"/>
      <c r="K313" s="145"/>
      <c r="L313" s="145"/>
      <c r="M313" s="145"/>
      <c r="N313" s="145"/>
      <c r="O313" s="145"/>
      <c r="P313" s="145"/>
      <c r="Q313" s="145"/>
      <c r="R313" s="145" t="s">
        <v>127</v>
      </c>
      <c r="S313" s="145">
        <v>0</v>
      </c>
      <c r="T313" s="145"/>
      <c r="U313" s="145"/>
      <c r="V313" s="145"/>
      <c r="W313" s="145"/>
      <c r="X313" s="145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145"/>
      <c r="AN313" s="145"/>
      <c r="AO313" s="145"/>
      <c r="AP313" s="145"/>
      <c r="AQ313" s="145"/>
      <c r="AR313" s="145"/>
      <c r="AS313" s="145"/>
      <c r="AT313" s="145"/>
      <c r="AU313" s="145"/>
    </row>
    <row r="314" spans="1:47" outlineLevel="1">
      <c r="A314" s="146"/>
      <c r="B314" s="149"/>
      <c r="C314" s="166" t="s">
        <v>1659</v>
      </c>
      <c r="D314" s="190"/>
      <c r="E314" s="181">
        <v>132</v>
      </c>
      <c r="F314" s="200"/>
      <c r="G314" s="200"/>
      <c r="H314" s="176">
        <v>0</v>
      </c>
      <c r="I314" s="199"/>
      <c r="J314" s="145"/>
      <c r="K314" s="145"/>
      <c r="L314" s="145"/>
      <c r="M314" s="145"/>
      <c r="N314" s="145"/>
      <c r="O314" s="145"/>
      <c r="P314" s="145"/>
      <c r="Q314" s="145"/>
      <c r="R314" s="145" t="s">
        <v>127</v>
      </c>
      <c r="S314" s="145">
        <v>0</v>
      </c>
      <c r="T314" s="145"/>
      <c r="U314" s="145"/>
      <c r="V314" s="145"/>
      <c r="W314" s="145"/>
      <c r="X314" s="145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145"/>
      <c r="AN314" s="145"/>
      <c r="AO314" s="145"/>
      <c r="AP314" s="145"/>
      <c r="AQ314" s="145"/>
      <c r="AR314" s="145"/>
      <c r="AS314" s="145"/>
      <c r="AT314" s="145"/>
      <c r="AU314" s="145"/>
    </row>
    <row r="315" spans="1:47" ht="22.5" outlineLevel="1">
      <c r="A315" s="146">
        <v>100</v>
      </c>
      <c r="B315" s="149" t="s">
        <v>431</v>
      </c>
      <c r="C315" s="165" t="s">
        <v>432</v>
      </c>
      <c r="D315" s="189" t="s">
        <v>151</v>
      </c>
      <c r="E315" s="200">
        <v>10.610999999999999</v>
      </c>
      <c r="F315" s="200"/>
      <c r="G315" s="200">
        <f>ROUND(E315*F315,2)</f>
        <v>0</v>
      </c>
      <c r="H315" s="176" t="s">
        <v>954</v>
      </c>
      <c r="I315" s="199"/>
      <c r="J315" s="145"/>
      <c r="K315" s="145"/>
      <c r="L315" s="145"/>
      <c r="M315" s="145"/>
      <c r="N315" s="145"/>
      <c r="O315" s="145"/>
      <c r="P315" s="145"/>
      <c r="Q315" s="145"/>
      <c r="R315" s="145" t="s">
        <v>125</v>
      </c>
      <c r="S315" s="145"/>
      <c r="T315" s="145"/>
      <c r="U315" s="145"/>
      <c r="V315" s="145"/>
      <c r="W315" s="145"/>
      <c r="X315" s="145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145"/>
      <c r="AN315" s="145"/>
      <c r="AO315" s="145"/>
      <c r="AP315" s="145"/>
      <c r="AQ315" s="145"/>
      <c r="AR315" s="145"/>
      <c r="AS315" s="145"/>
      <c r="AT315" s="145"/>
      <c r="AU315" s="145"/>
    </row>
    <row r="316" spans="1:47" outlineLevel="1">
      <c r="A316" s="146"/>
      <c r="B316" s="149"/>
      <c r="C316" s="166" t="s">
        <v>408</v>
      </c>
      <c r="D316" s="190"/>
      <c r="E316" s="181"/>
      <c r="F316" s="200"/>
      <c r="G316" s="200"/>
      <c r="H316" s="176">
        <v>0</v>
      </c>
      <c r="I316" s="199"/>
      <c r="J316" s="145"/>
      <c r="K316" s="145"/>
      <c r="L316" s="145"/>
      <c r="M316" s="145"/>
      <c r="N316" s="145"/>
      <c r="O316" s="145"/>
      <c r="P316" s="145"/>
      <c r="Q316" s="145"/>
      <c r="R316" s="145" t="s">
        <v>127</v>
      </c>
      <c r="S316" s="145">
        <v>0</v>
      </c>
      <c r="T316" s="145"/>
      <c r="U316" s="145"/>
      <c r="V316" s="145"/>
      <c r="W316" s="145"/>
      <c r="X316" s="145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145"/>
      <c r="AN316" s="145"/>
      <c r="AO316" s="145"/>
      <c r="AP316" s="145"/>
      <c r="AQ316" s="145"/>
      <c r="AR316" s="145"/>
      <c r="AS316" s="145"/>
      <c r="AT316" s="145"/>
      <c r="AU316" s="145"/>
    </row>
    <row r="317" spans="1:47" outlineLevel="1">
      <c r="A317" s="146"/>
      <c r="B317" s="149"/>
      <c r="C317" s="166" t="s">
        <v>433</v>
      </c>
      <c r="D317" s="190"/>
      <c r="E317" s="181"/>
      <c r="F317" s="200"/>
      <c r="G317" s="200"/>
      <c r="H317" s="176">
        <v>0</v>
      </c>
      <c r="I317" s="199"/>
      <c r="J317" s="145"/>
      <c r="K317" s="145"/>
      <c r="L317" s="145"/>
      <c r="M317" s="145"/>
      <c r="N317" s="145"/>
      <c r="O317" s="145"/>
      <c r="P317" s="145"/>
      <c r="Q317" s="145"/>
      <c r="R317" s="145" t="s">
        <v>127</v>
      </c>
      <c r="S317" s="145">
        <v>0</v>
      </c>
      <c r="T317" s="145"/>
      <c r="U317" s="145"/>
      <c r="V317" s="145"/>
      <c r="W317" s="145"/>
      <c r="X317" s="145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145"/>
      <c r="AN317" s="145"/>
      <c r="AO317" s="145"/>
      <c r="AP317" s="145"/>
      <c r="AQ317" s="145"/>
      <c r="AR317" s="145"/>
      <c r="AS317" s="145"/>
      <c r="AT317" s="145"/>
      <c r="AU317" s="145"/>
    </row>
    <row r="318" spans="1:47" outlineLevel="1">
      <c r="A318" s="146"/>
      <c r="B318" s="149"/>
      <c r="C318" s="166" t="s">
        <v>412</v>
      </c>
      <c r="D318" s="190"/>
      <c r="E318" s="181">
        <v>10.611000000000001</v>
      </c>
      <c r="F318" s="200"/>
      <c r="G318" s="200"/>
      <c r="H318" s="176">
        <v>0</v>
      </c>
      <c r="I318" s="199"/>
      <c r="J318" s="145"/>
      <c r="K318" s="145"/>
      <c r="L318" s="145"/>
      <c r="M318" s="145"/>
      <c r="N318" s="145"/>
      <c r="O318" s="145"/>
      <c r="P318" s="145"/>
      <c r="Q318" s="145"/>
      <c r="R318" s="145" t="s">
        <v>127</v>
      </c>
      <c r="S318" s="145">
        <v>0</v>
      </c>
      <c r="T318" s="145"/>
      <c r="U318" s="145"/>
      <c r="V318" s="145"/>
      <c r="W318" s="145"/>
      <c r="X318" s="145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145"/>
      <c r="AN318" s="145"/>
      <c r="AO318" s="145"/>
      <c r="AP318" s="145"/>
      <c r="AQ318" s="145"/>
      <c r="AR318" s="145"/>
      <c r="AS318" s="145"/>
      <c r="AT318" s="145"/>
      <c r="AU318" s="145"/>
    </row>
    <row r="319" spans="1:47" ht="22.5" outlineLevel="1">
      <c r="A319" s="146">
        <v>101</v>
      </c>
      <c r="B319" s="149" t="s">
        <v>434</v>
      </c>
      <c r="C319" s="165" t="s">
        <v>435</v>
      </c>
      <c r="D319" s="189" t="s">
        <v>151</v>
      </c>
      <c r="E319" s="200">
        <v>89</v>
      </c>
      <c r="F319" s="200"/>
      <c r="G319" s="200">
        <f>ROUND(E319*F319,2)</f>
        <v>0</v>
      </c>
      <c r="H319" s="176" t="s">
        <v>954</v>
      </c>
      <c r="I319" s="199"/>
      <c r="J319" s="145"/>
      <c r="K319" s="145"/>
      <c r="L319" s="145"/>
      <c r="M319" s="145"/>
      <c r="N319" s="145"/>
      <c r="O319" s="145"/>
      <c r="P319" s="145"/>
      <c r="Q319" s="145"/>
      <c r="R319" s="145" t="s">
        <v>125</v>
      </c>
      <c r="S319" s="145"/>
      <c r="T319" s="145"/>
      <c r="U319" s="145"/>
      <c r="V319" s="145"/>
      <c r="W319" s="145"/>
      <c r="X319" s="145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145"/>
      <c r="AN319" s="145"/>
      <c r="AO319" s="145"/>
      <c r="AP319" s="145"/>
      <c r="AQ319" s="145"/>
      <c r="AR319" s="145"/>
      <c r="AS319" s="145"/>
      <c r="AT319" s="145"/>
      <c r="AU319" s="145"/>
    </row>
    <row r="320" spans="1:47" outlineLevel="1">
      <c r="A320" s="146"/>
      <c r="B320" s="149"/>
      <c r="C320" s="166" t="s">
        <v>408</v>
      </c>
      <c r="D320" s="190"/>
      <c r="E320" s="181"/>
      <c r="F320" s="200"/>
      <c r="G320" s="200"/>
      <c r="H320" s="176">
        <v>0</v>
      </c>
      <c r="I320" s="199"/>
      <c r="J320" s="145"/>
      <c r="K320" s="145"/>
      <c r="L320" s="145"/>
      <c r="M320" s="145"/>
      <c r="N320" s="145"/>
      <c r="O320" s="145"/>
      <c r="P320" s="145"/>
      <c r="Q320" s="145"/>
      <c r="R320" s="145" t="s">
        <v>127</v>
      </c>
      <c r="S320" s="145">
        <v>0</v>
      </c>
      <c r="T320" s="145"/>
      <c r="U320" s="145"/>
      <c r="V320" s="145"/>
      <c r="W320" s="145"/>
      <c r="X320" s="145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145"/>
      <c r="AN320" s="145"/>
      <c r="AO320" s="145"/>
      <c r="AP320" s="145"/>
      <c r="AQ320" s="145"/>
      <c r="AR320" s="145"/>
      <c r="AS320" s="145"/>
      <c r="AT320" s="145"/>
      <c r="AU320" s="145"/>
    </row>
    <row r="321" spans="1:47" outlineLevel="1">
      <c r="A321" s="146"/>
      <c r="B321" s="149"/>
      <c r="C321" s="166" t="s">
        <v>1639</v>
      </c>
      <c r="D321" s="190"/>
      <c r="E321" s="181">
        <v>11</v>
      </c>
      <c r="F321" s="200"/>
      <c r="G321" s="200"/>
      <c r="H321" s="176">
        <v>0</v>
      </c>
      <c r="I321" s="199"/>
      <c r="J321" s="145"/>
      <c r="K321" s="145"/>
      <c r="L321" s="145"/>
      <c r="M321" s="145"/>
      <c r="N321" s="145"/>
      <c r="O321" s="145"/>
      <c r="P321" s="145"/>
      <c r="Q321" s="145"/>
      <c r="R321" s="145" t="s">
        <v>127</v>
      </c>
      <c r="S321" s="145">
        <v>0</v>
      </c>
      <c r="T321" s="145"/>
      <c r="U321" s="145"/>
      <c r="V321" s="145"/>
      <c r="W321" s="145"/>
      <c r="X321" s="145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145"/>
      <c r="AN321" s="145"/>
      <c r="AO321" s="145"/>
      <c r="AP321" s="145"/>
      <c r="AQ321" s="145"/>
      <c r="AR321" s="145"/>
      <c r="AS321" s="145"/>
      <c r="AT321" s="145"/>
      <c r="AU321" s="145"/>
    </row>
    <row r="322" spans="1:47" outlineLevel="1">
      <c r="A322" s="146"/>
      <c r="B322" s="149"/>
      <c r="C322" s="166" t="s">
        <v>1640</v>
      </c>
      <c r="D322" s="190"/>
      <c r="E322" s="181">
        <v>78</v>
      </c>
      <c r="F322" s="200"/>
      <c r="G322" s="200"/>
      <c r="H322" s="176">
        <v>0</v>
      </c>
      <c r="I322" s="199"/>
      <c r="J322" s="145"/>
      <c r="K322" s="145"/>
      <c r="L322" s="145"/>
      <c r="M322" s="145"/>
      <c r="N322" s="145"/>
      <c r="O322" s="145"/>
      <c r="P322" s="145"/>
      <c r="Q322" s="145"/>
      <c r="R322" s="145" t="s">
        <v>127</v>
      </c>
      <c r="S322" s="145">
        <v>0</v>
      </c>
      <c r="T322" s="145"/>
      <c r="U322" s="145"/>
      <c r="V322" s="145"/>
      <c r="W322" s="145"/>
      <c r="X322" s="145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145"/>
      <c r="AN322" s="145"/>
      <c r="AO322" s="145"/>
      <c r="AP322" s="145"/>
      <c r="AQ322" s="145"/>
      <c r="AR322" s="145"/>
      <c r="AS322" s="145"/>
      <c r="AT322" s="145"/>
      <c r="AU322" s="145"/>
    </row>
    <row r="323" spans="1:47" ht="22.5" outlineLevel="1">
      <c r="A323" s="146">
        <v>102</v>
      </c>
      <c r="B323" s="149" t="s">
        <v>436</v>
      </c>
      <c r="C323" s="165" t="s">
        <v>437</v>
      </c>
      <c r="D323" s="189" t="s">
        <v>151</v>
      </c>
      <c r="E323" s="200">
        <v>6.0900000000000007</v>
      </c>
      <c r="F323" s="200"/>
      <c r="G323" s="200">
        <f>ROUND(E323*F323,2)</f>
        <v>0</v>
      </c>
      <c r="H323" s="176" t="s">
        <v>954</v>
      </c>
      <c r="I323" s="199"/>
      <c r="J323" s="145"/>
      <c r="K323" s="145"/>
      <c r="L323" s="145"/>
      <c r="M323" s="145"/>
      <c r="N323" s="145"/>
      <c r="O323" s="145"/>
      <c r="P323" s="145"/>
      <c r="Q323" s="145"/>
      <c r="R323" s="145" t="s">
        <v>125</v>
      </c>
      <c r="S323" s="145"/>
      <c r="T323" s="145"/>
      <c r="U323" s="145"/>
      <c r="V323" s="145"/>
      <c r="W323" s="145"/>
      <c r="X323" s="145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145"/>
      <c r="AN323" s="145"/>
      <c r="AO323" s="145"/>
      <c r="AP323" s="145"/>
      <c r="AQ323" s="145"/>
      <c r="AR323" s="145"/>
      <c r="AS323" s="145"/>
      <c r="AT323" s="145"/>
      <c r="AU323" s="145"/>
    </row>
    <row r="324" spans="1:47" outlineLevel="1">
      <c r="A324" s="146"/>
      <c r="B324" s="149"/>
      <c r="C324" s="166" t="s">
        <v>408</v>
      </c>
      <c r="D324" s="190"/>
      <c r="E324" s="181"/>
      <c r="F324" s="200"/>
      <c r="G324" s="200"/>
      <c r="H324" s="176">
        <v>0</v>
      </c>
      <c r="I324" s="199"/>
      <c r="J324" s="145"/>
      <c r="K324" s="145"/>
      <c r="L324" s="145"/>
      <c r="M324" s="145"/>
      <c r="N324" s="145"/>
      <c r="O324" s="145"/>
      <c r="P324" s="145"/>
      <c r="Q324" s="145"/>
      <c r="R324" s="145" t="s">
        <v>127</v>
      </c>
      <c r="S324" s="145">
        <v>0</v>
      </c>
      <c r="T324" s="145"/>
      <c r="U324" s="145"/>
      <c r="V324" s="145"/>
      <c r="W324" s="145"/>
      <c r="X324" s="145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145"/>
      <c r="AN324" s="145"/>
      <c r="AO324" s="145"/>
      <c r="AP324" s="145"/>
      <c r="AQ324" s="145"/>
      <c r="AR324" s="145"/>
      <c r="AS324" s="145"/>
      <c r="AT324" s="145"/>
      <c r="AU324" s="145"/>
    </row>
    <row r="325" spans="1:47" outlineLevel="1">
      <c r="A325" s="146"/>
      <c r="B325" s="149"/>
      <c r="C325" s="166" t="s">
        <v>438</v>
      </c>
      <c r="D325" s="190"/>
      <c r="E325" s="181"/>
      <c r="F325" s="200"/>
      <c r="G325" s="200"/>
      <c r="H325" s="176">
        <v>0</v>
      </c>
      <c r="I325" s="199"/>
      <c r="J325" s="145"/>
      <c r="K325" s="145"/>
      <c r="L325" s="145"/>
      <c r="M325" s="145"/>
      <c r="N325" s="145"/>
      <c r="O325" s="145"/>
      <c r="P325" s="145"/>
      <c r="Q325" s="145"/>
      <c r="R325" s="145" t="s">
        <v>127</v>
      </c>
      <c r="S325" s="145">
        <v>0</v>
      </c>
      <c r="T325" s="145"/>
      <c r="U325" s="145"/>
      <c r="V325" s="145"/>
      <c r="W325" s="145"/>
      <c r="X325" s="145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145"/>
      <c r="AN325" s="145"/>
      <c r="AO325" s="145"/>
      <c r="AP325" s="145"/>
      <c r="AQ325" s="145"/>
      <c r="AR325" s="145"/>
      <c r="AS325" s="145"/>
      <c r="AT325" s="145"/>
      <c r="AU325" s="145"/>
    </row>
    <row r="326" spans="1:47" outlineLevel="1">
      <c r="A326" s="146"/>
      <c r="B326" s="149"/>
      <c r="C326" s="166" t="s">
        <v>414</v>
      </c>
      <c r="D326" s="190"/>
      <c r="E326" s="181">
        <v>6.09</v>
      </c>
      <c r="F326" s="200"/>
      <c r="G326" s="200"/>
      <c r="H326" s="176">
        <v>0</v>
      </c>
      <c r="I326" s="199"/>
      <c r="J326" s="145"/>
      <c r="K326" s="145"/>
      <c r="L326" s="145"/>
      <c r="M326" s="145"/>
      <c r="N326" s="145"/>
      <c r="O326" s="145"/>
      <c r="P326" s="145"/>
      <c r="Q326" s="145"/>
      <c r="R326" s="145" t="s">
        <v>127</v>
      </c>
      <c r="S326" s="145">
        <v>0</v>
      </c>
      <c r="T326" s="145"/>
      <c r="U326" s="145"/>
      <c r="V326" s="145"/>
      <c r="W326" s="145"/>
      <c r="X326" s="145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145"/>
      <c r="AN326" s="145"/>
      <c r="AO326" s="145"/>
      <c r="AP326" s="145"/>
      <c r="AQ326" s="145"/>
      <c r="AR326" s="145"/>
      <c r="AS326" s="145"/>
      <c r="AT326" s="145"/>
      <c r="AU326" s="145"/>
    </row>
    <row r="327" spans="1:47" outlineLevel="1">
      <c r="A327" s="146">
        <v>103</v>
      </c>
      <c r="B327" s="149" t="s">
        <v>439</v>
      </c>
      <c r="C327" s="165" t="s">
        <v>440</v>
      </c>
      <c r="D327" s="189" t="s">
        <v>234</v>
      </c>
      <c r="E327" s="200">
        <v>142</v>
      </c>
      <c r="F327" s="200"/>
      <c r="G327" s="200">
        <f>ROUND(E327*F327,2)</f>
        <v>0</v>
      </c>
      <c r="H327" s="176" t="s">
        <v>954</v>
      </c>
      <c r="I327" s="199"/>
      <c r="J327" s="145"/>
      <c r="K327" s="145"/>
      <c r="L327" s="145"/>
      <c r="M327" s="145"/>
      <c r="N327" s="145"/>
      <c r="O327" s="145"/>
      <c r="P327" s="145"/>
      <c r="Q327" s="145"/>
      <c r="R327" s="145" t="s">
        <v>125</v>
      </c>
      <c r="S327" s="145"/>
      <c r="T327" s="145"/>
      <c r="U327" s="145"/>
      <c r="V327" s="145"/>
      <c r="W327" s="145"/>
      <c r="X327" s="145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145"/>
      <c r="AN327" s="145"/>
      <c r="AO327" s="145"/>
      <c r="AP327" s="145"/>
      <c r="AQ327" s="145"/>
      <c r="AR327" s="145"/>
      <c r="AS327" s="145"/>
      <c r="AT327" s="145"/>
      <c r="AU327" s="145"/>
    </row>
    <row r="328" spans="1:47" outlineLevel="1">
      <c r="A328" s="146"/>
      <c r="B328" s="149"/>
      <c r="C328" s="166" t="s">
        <v>190</v>
      </c>
      <c r="D328" s="190"/>
      <c r="E328" s="181"/>
      <c r="F328" s="200"/>
      <c r="G328" s="200"/>
      <c r="H328" s="176">
        <v>0</v>
      </c>
      <c r="I328" s="199"/>
      <c r="J328" s="145"/>
      <c r="K328" s="145"/>
      <c r="L328" s="145"/>
      <c r="M328" s="145"/>
      <c r="N328" s="145"/>
      <c r="O328" s="145"/>
      <c r="P328" s="145"/>
      <c r="Q328" s="145"/>
      <c r="R328" s="145" t="s">
        <v>127</v>
      </c>
      <c r="S328" s="145">
        <v>0</v>
      </c>
      <c r="T328" s="145"/>
      <c r="U328" s="145"/>
      <c r="V328" s="145"/>
      <c r="W328" s="145"/>
      <c r="X328" s="145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145"/>
      <c r="AN328" s="145"/>
      <c r="AO328" s="145"/>
      <c r="AP328" s="145"/>
      <c r="AQ328" s="145"/>
      <c r="AR328" s="145"/>
      <c r="AS328" s="145"/>
      <c r="AT328" s="145"/>
      <c r="AU328" s="145"/>
    </row>
    <row r="329" spans="1:47" outlineLevel="1">
      <c r="A329" s="146"/>
      <c r="B329" s="149"/>
      <c r="C329" s="166" t="s">
        <v>188</v>
      </c>
      <c r="D329" s="190"/>
      <c r="E329" s="181"/>
      <c r="F329" s="200"/>
      <c r="G329" s="200"/>
      <c r="H329" s="176">
        <v>0</v>
      </c>
      <c r="I329" s="199"/>
      <c r="J329" s="145"/>
      <c r="K329" s="145"/>
      <c r="L329" s="145"/>
      <c r="M329" s="145"/>
      <c r="N329" s="145"/>
      <c r="O329" s="145"/>
      <c r="P329" s="145"/>
      <c r="Q329" s="145"/>
      <c r="R329" s="145" t="s">
        <v>127</v>
      </c>
      <c r="S329" s="145">
        <v>0</v>
      </c>
      <c r="T329" s="145"/>
      <c r="U329" s="145"/>
      <c r="V329" s="145"/>
      <c r="W329" s="145"/>
      <c r="X329" s="145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145"/>
      <c r="AN329" s="145"/>
      <c r="AO329" s="145"/>
      <c r="AP329" s="145"/>
      <c r="AQ329" s="145"/>
      <c r="AR329" s="145"/>
      <c r="AS329" s="145"/>
      <c r="AT329" s="145"/>
      <c r="AU329" s="145"/>
    </row>
    <row r="330" spans="1:47" outlineLevel="1">
      <c r="A330" s="146"/>
      <c r="B330" s="149"/>
      <c r="C330" s="166" t="s">
        <v>400</v>
      </c>
      <c r="D330" s="190"/>
      <c r="E330" s="181">
        <v>18.5</v>
      </c>
      <c r="F330" s="200"/>
      <c r="G330" s="200"/>
      <c r="H330" s="176">
        <v>0</v>
      </c>
      <c r="I330" s="199"/>
      <c r="J330" s="145"/>
      <c r="K330" s="145"/>
      <c r="L330" s="145"/>
      <c r="M330" s="145"/>
      <c r="N330" s="145"/>
      <c r="O330" s="145"/>
      <c r="P330" s="145"/>
      <c r="Q330" s="145"/>
      <c r="R330" s="145" t="s">
        <v>127</v>
      </c>
      <c r="S330" s="145">
        <v>0</v>
      </c>
      <c r="T330" s="145"/>
      <c r="U330" s="145"/>
      <c r="V330" s="145"/>
      <c r="W330" s="145"/>
      <c r="X330" s="145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145"/>
      <c r="AN330" s="145"/>
      <c r="AO330" s="145"/>
      <c r="AP330" s="145"/>
      <c r="AQ330" s="145"/>
      <c r="AR330" s="145"/>
      <c r="AS330" s="145"/>
      <c r="AT330" s="145"/>
      <c r="AU330" s="145"/>
    </row>
    <row r="331" spans="1:47" outlineLevel="1">
      <c r="A331" s="146"/>
      <c r="B331" s="149"/>
      <c r="C331" s="166" t="s">
        <v>1641</v>
      </c>
      <c r="D331" s="190"/>
      <c r="E331" s="181">
        <v>27.19</v>
      </c>
      <c r="F331" s="200"/>
      <c r="G331" s="200"/>
      <c r="H331" s="176">
        <v>0</v>
      </c>
      <c r="I331" s="199"/>
      <c r="J331" s="145"/>
      <c r="K331" s="145"/>
      <c r="L331" s="145"/>
      <c r="M331" s="145"/>
      <c r="N331" s="145"/>
      <c r="O331" s="145"/>
      <c r="P331" s="145"/>
      <c r="Q331" s="145"/>
      <c r="R331" s="145" t="s">
        <v>127</v>
      </c>
      <c r="S331" s="145">
        <v>0</v>
      </c>
      <c r="T331" s="145"/>
      <c r="U331" s="145"/>
      <c r="V331" s="145"/>
      <c r="W331" s="145"/>
      <c r="X331" s="145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145"/>
      <c r="AN331" s="145"/>
      <c r="AO331" s="145"/>
      <c r="AP331" s="145"/>
      <c r="AQ331" s="145"/>
      <c r="AR331" s="145"/>
      <c r="AS331" s="145"/>
      <c r="AT331" s="145"/>
      <c r="AU331" s="145"/>
    </row>
    <row r="332" spans="1:47" outlineLevel="1">
      <c r="A332" s="146"/>
      <c r="B332" s="149"/>
      <c r="C332" s="166" t="s">
        <v>276</v>
      </c>
      <c r="D332" s="190"/>
      <c r="E332" s="181"/>
      <c r="F332" s="200"/>
      <c r="G332" s="200"/>
      <c r="H332" s="176">
        <v>0</v>
      </c>
      <c r="I332" s="199"/>
      <c r="J332" s="145"/>
      <c r="K332" s="145"/>
      <c r="L332" s="145"/>
      <c r="M332" s="145"/>
      <c r="N332" s="145"/>
      <c r="O332" s="145"/>
      <c r="P332" s="145"/>
      <c r="Q332" s="145"/>
      <c r="R332" s="145" t="s">
        <v>127</v>
      </c>
      <c r="S332" s="145">
        <v>0</v>
      </c>
      <c r="T332" s="145"/>
      <c r="U332" s="145"/>
      <c r="V332" s="145"/>
      <c r="W332" s="145"/>
      <c r="X332" s="145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45"/>
    </row>
    <row r="333" spans="1:47" outlineLevel="1">
      <c r="A333" s="146"/>
      <c r="B333" s="149"/>
      <c r="C333" s="166" t="s">
        <v>402</v>
      </c>
      <c r="D333" s="190"/>
      <c r="E333" s="181">
        <v>56.2</v>
      </c>
      <c r="F333" s="200"/>
      <c r="G333" s="200"/>
      <c r="H333" s="176">
        <v>0</v>
      </c>
      <c r="I333" s="199"/>
      <c r="J333" s="145"/>
      <c r="K333" s="145"/>
      <c r="L333" s="145"/>
      <c r="M333" s="145"/>
      <c r="N333" s="145"/>
      <c r="O333" s="145"/>
      <c r="P333" s="145"/>
      <c r="Q333" s="145"/>
      <c r="R333" s="145" t="s">
        <v>127</v>
      </c>
      <c r="S333" s="145">
        <v>0</v>
      </c>
      <c r="T333" s="145"/>
      <c r="U333" s="145"/>
      <c r="V333" s="145"/>
      <c r="W333" s="145"/>
      <c r="X333" s="145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145"/>
      <c r="AN333" s="145"/>
      <c r="AO333" s="145"/>
      <c r="AP333" s="145"/>
      <c r="AQ333" s="145"/>
      <c r="AR333" s="145"/>
      <c r="AS333" s="145"/>
      <c r="AT333" s="145"/>
      <c r="AU333" s="145"/>
    </row>
    <row r="334" spans="1:47" outlineLevel="1">
      <c r="A334" s="146"/>
      <c r="B334" s="149"/>
      <c r="C334" s="166" t="s">
        <v>1642</v>
      </c>
      <c r="D334" s="190"/>
      <c r="E334" s="181">
        <v>12.5</v>
      </c>
      <c r="F334" s="200"/>
      <c r="G334" s="200"/>
      <c r="H334" s="176">
        <v>0</v>
      </c>
      <c r="I334" s="199"/>
      <c r="J334" s="145"/>
      <c r="K334" s="145"/>
      <c r="L334" s="145"/>
      <c r="M334" s="145"/>
      <c r="N334" s="145"/>
      <c r="O334" s="145"/>
      <c r="P334" s="145"/>
      <c r="Q334" s="145"/>
      <c r="R334" s="145" t="s">
        <v>127</v>
      </c>
      <c r="S334" s="145">
        <v>0</v>
      </c>
      <c r="T334" s="145"/>
      <c r="U334" s="145"/>
      <c r="V334" s="145"/>
      <c r="W334" s="145"/>
      <c r="X334" s="145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145"/>
      <c r="AN334" s="145"/>
      <c r="AO334" s="145"/>
      <c r="AP334" s="145"/>
      <c r="AQ334" s="145"/>
      <c r="AR334" s="145"/>
      <c r="AS334" s="145"/>
      <c r="AT334" s="145"/>
      <c r="AU334" s="145"/>
    </row>
    <row r="335" spans="1:47" outlineLevel="1">
      <c r="A335" s="146"/>
      <c r="B335" s="149"/>
      <c r="C335" s="166" t="s">
        <v>441</v>
      </c>
      <c r="D335" s="190"/>
      <c r="E335" s="181">
        <v>27.6</v>
      </c>
      <c r="F335" s="200"/>
      <c r="G335" s="200"/>
      <c r="H335" s="176">
        <v>0</v>
      </c>
      <c r="I335" s="199"/>
      <c r="J335" s="145"/>
      <c r="K335" s="145"/>
      <c r="L335" s="145"/>
      <c r="M335" s="145"/>
      <c r="N335" s="145"/>
      <c r="O335" s="145"/>
      <c r="P335" s="145"/>
      <c r="Q335" s="145"/>
      <c r="R335" s="145" t="s">
        <v>127</v>
      </c>
      <c r="S335" s="145">
        <v>0</v>
      </c>
      <c r="T335" s="145"/>
      <c r="U335" s="145"/>
      <c r="V335" s="145"/>
      <c r="W335" s="145"/>
      <c r="X335" s="145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145"/>
      <c r="AN335" s="145"/>
      <c r="AO335" s="145"/>
      <c r="AP335" s="145"/>
      <c r="AQ335" s="145"/>
      <c r="AR335" s="145"/>
      <c r="AS335" s="145"/>
      <c r="AT335" s="145"/>
      <c r="AU335" s="145"/>
    </row>
    <row r="336" spans="1:47" outlineLevel="1">
      <c r="A336" s="146">
        <v>104</v>
      </c>
      <c r="B336" s="149" t="s">
        <v>398</v>
      </c>
      <c r="C336" s="165" t="s">
        <v>399</v>
      </c>
      <c r="D336" s="189" t="s">
        <v>234</v>
      </c>
      <c r="E336" s="200">
        <v>142</v>
      </c>
      <c r="F336" s="200"/>
      <c r="G336" s="200">
        <f>ROUND(E336*F336,2)</f>
        <v>0</v>
      </c>
      <c r="H336" s="176" t="s">
        <v>954</v>
      </c>
      <c r="I336" s="199"/>
      <c r="J336" s="145"/>
      <c r="K336" s="145"/>
      <c r="L336" s="145"/>
      <c r="M336" s="145"/>
      <c r="N336" s="145"/>
      <c r="O336" s="145"/>
      <c r="P336" s="145"/>
      <c r="Q336" s="145"/>
      <c r="R336" s="145" t="s">
        <v>125</v>
      </c>
      <c r="S336" s="145"/>
      <c r="T336" s="145"/>
      <c r="U336" s="145"/>
      <c r="V336" s="145"/>
      <c r="W336" s="145"/>
      <c r="X336" s="145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145"/>
      <c r="AN336" s="145"/>
      <c r="AO336" s="145"/>
      <c r="AP336" s="145"/>
      <c r="AQ336" s="145"/>
      <c r="AR336" s="145"/>
      <c r="AS336" s="145"/>
      <c r="AT336" s="145"/>
      <c r="AU336" s="145"/>
    </row>
    <row r="337" spans="1:47" outlineLevel="1">
      <c r="A337" s="146"/>
      <c r="B337" s="149"/>
      <c r="C337" s="166" t="s">
        <v>190</v>
      </c>
      <c r="D337" s="190"/>
      <c r="E337" s="181"/>
      <c r="F337" s="200"/>
      <c r="G337" s="200"/>
      <c r="H337" s="176">
        <v>0</v>
      </c>
      <c r="I337" s="199"/>
      <c r="J337" s="145"/>
      <c r="K337" s="145"/>
      <c r="L337" s="145"/>
      <c r="M337" s="145"/>
      <c r="N337" s="145"/>
      <c r="O337" s="145"/>
      <c r="P337" s="145"/>
      <c r="Q337" s="145"/>
      <c r="R337" s="145" t="s">
        <v>127</v>
      </c>
      <c r="S337" s="145">
        <v>0</v>
      </c>
      <c r="T337" s="145"/>
      <c r="U337" s="145"/>
      <c r="V337" s="145"/>
      <c r="W337" s="145"/>
      <c r="X337" s="145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145"/>
      <c r="AN337" s="145"/>
      <c r="AO337" s="145"/>
      <c r="AP337" s="145"/>
      <c r="AQ337" s="145"/>
      <c r="AR337" s="145"/>
      <c r="AS337" s="145"/>
      <c r="AT337" s="145"/>
      <c r="AU337" s="145"/>
    </row>
    <row r="338" spans="1:47" outlineLevel="1">
      <c r="A338" s="146"/>
      <c r="B338" s="149"/>
      <c r="C338" s="166" t="s">
        <v>188</v>
      </c>
      <c r="D338" s="190"/>
      <c r="E338" s="181"/>
      <c r="F338" s="200"/>
      <c r="G338" s="200"/>
      <c r="H338" s="176">
        <v>0</v>
      </c>
      <c r="I338" s="199"/>
      <c r="J338" s="145"/>
      <c r="K338" s="145"/>
      <c r="L338" s="145"/>
      <c r="M338" s="145"/>
      <c r="N338" s="145"/>
      <c r="O338" s="145"/>
      <c r="P338" s="145"/>
      <c r="Q338" s="145"/>
      <c r="R338" s="145" t="s">
        <v>127</v>
      </c>
      <c r="S338" s="145">
        <v>0</v>
      </c>
      <c r="T338" s="145"/>
      <c r="U338" s="145"/>
      <c r="V338" s="145"/>
      <c r="W338" s="145"/>
      <c r="X338" s="145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145"/>
      <c r="AN338" s="145"/>
      <c r="AO338" s="145"/>
      <c r="AP338" s="145"/>
      <c r="AQ338" s="145"/>
      <c r="AR338" s="145"/>
      <c r="AS338" s="145"/>
      <c r="AT338" s="145"/>
      <c r="AU338" s="145"/>
    </row>
    <row r="339" spans="1:47" outlineLevel="1">
      <c r="A339" s="146"/>
      <c r="B339" s="149"/>
      <c r="C339" s="166" t="s">
        <v>400</v>
      </c>
      <c r="D339" s="190"/>
      <c r="E339" s="181">
        <v>18.5</v>
      </c>
      <c r="F339" s="200"/>
      <c r="G339" s="200"/>
      <c r="H339" s="176">
        <v>0</v>
      </c>
      <c r="I339" s="199"/>
      <c r="J339" s="145"/>
      <c r="K339" s="145"/>
      <c r="L339" s="145"/>
      <c r="M339" s="145"/>
      <c r="N339" s="145"/>
      <c r="O339" s="145"/>
      <c r="P339" s="145"/>
      <c r="Q339" s="145"/>
      <c r="R339" s="145" t="s">
        <v>127</v>
      </c>
      <c r="S339" s="145">
        <v>0</v>
      </c>
      <c r="T339" s="145"/>
      <c r="U339" s="145"/>
      <c r="V339" s="145"/>
      <c r="W339" s="145"/>
      <c r="X339" s="145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145"/>
      <c r="AN339" s="145"/>
      <c r="AO339" s="145"/>
      <c r="AP339" s="145"/>
      <c r="AQ339" s="145"/>
      <c r="AR339" s="145"/>
      <c r="AS339" s="145"/>
      <c r="AT339" s="145"/>
      <c r="AU339" s="145"/>
    </row>
    <row r="340" spans="1:47" outlineLevel="1">
      <c r="A340" s="146"/>
      <c r="B340" s="149"/>
      <c r="C340" s="166" t="s">
        <v>1641</v>
      </c>
      <c r="D340" s="190"/>
      <c r="E340" s="181">
        <v>27.19</v>
      </c>
      <c r="F340" s="200"/>
      <c r="G340" s="200"/>
      <c r="H340" s="176">
        <v>0</v>
      </c>
      <c r="I340" s="199"/>
      <c r="J340" s="145"/>
      <c r="K340" s="145"/>
      <c r="L340" s="145"/>
      <c r="M340" s="145"/>
      <c r="N340" s="145"/>
      <c r="O340" s="145"/>
      <c r="P340" s="145"/>
      <c r="Q340" s="145"/>
      <c r="R340" s="145" t="s">
        <v>127</v>
      </c>
      <c r="S340" s="145">
        <v>0</v>
      </c>
      <c r="T340" s="145"/>
      <c r="U340" s="145"/>
      <c r="V340" s="145"/>
      <c r="W340" s="145"/>
      <c r="X340" s="145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145"/>
      <c r="AN340" s="145"/>
      <c r="AO340" s="145"/>
      <c r="AP340" s="145"/>
      <c r="AQ340" s="145"/>
      <c r="AR340" s="145"/>
      <c r="AS340" s="145"/>
      <c r="AT340" s="145"/>
      <c r="AU340" s="145"/>
    </row>
    <row r="341" spans="1:47" outlineLevel="1">
      <c r="A341" s="146"/>
      <c r="B341" s="149"/>
      <c r="C341" s="166" t="s">
        <v>276</v>
      </c>
      <c r="D341" s="190"/>
      <c r="E341" s="181"/>
      <c r="F341" s="200"/>
      <c r="G341" s="200"/>
      <c r="H341" s="176">
        <v>0</v>
      </c>
      <c r="I341" s="199"/>
      <c r="J341" s="145"/>
      <c r="K341" s="145"/>
      <c r="L341" s="145"/>
      <c r="M341" s="145"/>
      <c r="N341" s="145"/>
      <c r="O341" s="145"/>
      <c r="P341" s="145"/>
      <c r="Q341" s="145"/>
      <c r="R341" s="145" t="s">
        <v>127</v>
      </c>
      <c r="S341" s="145">
        <v>0</v>
      </c>
      <c r="T341" s="145"/>
      <c r="U341" s="145"/>
      <c r="V341" s="145"/>
      <c r="W341" s="145"/>
      <c r="X341" s="145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145"/>
      <c r="AN341" s="145"/>
      <c r="AO341" s="145"/>
      <c r="AP341" s="145"/>
      <c r="AQ341" s="145"/>
      <c r="AR341" s="145"/>
      <c r="AS341" s="145"/>
      <c r="AT341" s="145"/>
      <c r="AU341" s="145"/>
    </row>
    <row r="342" spans="1:47" outlineLevel="1">
      <c r="A342" s="146"/>
      <c r="B342" s="149"/>
      <c r="C342" s="166" t="s">
        <v>402</v>
      </c>
      <c r="D342" s="190"/>
      <c r="E342" s="181">
        <v>56.2</v>
      </c>
      <c r="F342" s="200"/>
      <c r="G342" s="200"/>
      <c r="H342" s="176">
        <v>0</v>
      </c>
      <c r="I342" s="199"/>
      <c r="J342" s="145"/>
      <c r="K342" s="145"/>
      <c r="L342" s="145"/>
      <c r="M342" s="145"/>
      <c r="N342" s="145"/>
      <c r="O342" s="145"/>
      <c r="P342" s="145"/>
      <c r="Q342" s="145"/>
      <c r="R342" s="145" t="s">
        <v>127</v>
      </c>
      <c r="S342" s="145">
        <v>0</v>
      </c>
      <c r="T342" s="145"/>
      <c r="U342" s="145"/>
      <c r="V342" s="145"/>
      <c r="W342" s="145"/>
      <c r="X342" s="145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145"/>
      <c r="AN342" s="145"/>
      <c r="AO342" s="145"/>
      <c r="AP342" s="145"/>
      <c r="AQ342" s="145"/>
      <c r="AR342" s="145"/>
      <c r="AS342" s="145"/>
      <c r="AT342" s="145"/>
      <c r="AU342" s="145"/>
    </row>
    <row r="343" spans="1:47" outlineLevel="1">
      <c r="A343" s="146"/>
      <c r="B343" s="149"/>
      <c r="C343" s="166" t="s">
        <v>1642</v>
      </c>
      <c r="D343" s="190"/>
      <c r="E343" s="181">
        <v>12.5</v>
      </c>
      <c r="F343" s="200"/>
      <c r="G343" s="200"/>
      <c r="H343" s="176">
        <v>0</v>
      </c>
      <c r="I343" s="199"/>
      <c r="J343" s="145"/>
      <c r="K343" s="145"/>
      <c r="L343" s="145"/>
      <c r="M343" s="145"/>
      <c r="N343" s="145"/>
      <c r="O343" s="145"/>
      <c r="P343" s="145"/>
      <c r="Q343" s="145"/>
      <c r="R343" s="145" t="s">
        <v>127</v>
      </c>
      <c r="S343" s="145">
        <v>0</v>
      </c>
      <c r="T343" s="145"/>
      <c r="U343" s="145"/>
      <c r="V343" s="145"/>
      <c r="W343" s="145"/>
      <c r="X343" s="145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145"/>
      <c r="AN343" s="145"/>
      <c r="AO343" s="145"/>
      <c r="AP343" s="145"/>
      <c r="AQ343" s="145"/>
      <c r="AR343" s="145"/>
      <c r="AS343" s="145"/>
      <c r="AT343" s="145"/>
      <c r="AU343" s="145"/>
    </row>
    <row r="344" spans="1:47" outlineLevel="1">
      <c r="A344" s="146"/>
      <c r="B344" s="149"/>
      <c r="C344" s="166" t="s">
        <v>441</v>
      </c>
      <c r="D344" s="190"/>
      <c r="E344" s="181">
        <v>27.6</v>
      </c>
      <c r="F344" s="200"/>
      <c r="G344" s="200"/>
      <c r="H344" s="176">
        <v>0</v>
      </c>
      <c r="I344" s="199"/>
      <c r="J344" s="199"/>
      <c r="K344" s="199"/>
      <c r="L344" s="199"/>
      <c r="M344" s="199"/>
      <c r="N344" s="199"/>
      <c r="O344" s="199"/>
      <c r="P344" s="199"/>
      <c r="Q344" s="199"/>
      <c r="R344" s="199" t="s">
        <v>127</v>
      </c>
      <c r="S344" s="199">
        <v>0</v>
      </c>
      <c r="T344" s="199"/>
      <c r="U344" s="199"/>
      <c r="V344" s="199"/>
      <c r="W344" s="199"/>
      <c r="X344" s="199"/>
      <c r="Y344" s="199"/>
      <c r="Z344" s="199"/>
      <c r="AA344" s="199"/>
      <c r="AB344" s="199"/>
      <c r="AC344" s="199"/>
      <c r="AD344" s="199"/>
      <c r="AE344" s="199"/>
      <c r="AF344" s="199"/>
      <c r="AG344" s="199"/>
      <c r="AH344" s="199"/>
      <c r="AI344" s="199"/>
      <c r="AJ344" s="199"/>
      <c r="AK344" s="199"/>
      <c r="AL344" s="199"/>
      <c r="AM344" s="199"/>
      <c r="AN344" s="199"/>
      <c r="AO344" s="199"/>
      <c r="AP344" s="199"/>
      <c r="AQ344" s="199"/>
      <c r="AR344" s="199"/>
      <c r="AS344" s="199"/>
      <c r="AT344" s="199"/>
      <c r="AU344" s="199"/>
    </row>
    <row r="345" spans="1:47" outlineLevel="1">
      <c r="A345" s="146">
        <v>105</v>
      </c>
      <c r="B345" s="149" t="s">
        <v>442</v>
      </c>
      <c r="C345" s="165" t="s">
        <v>443</v>
      </c>
      <c r="D345" s="189" t="s">
        <v>234</v>
      </c>
      <c r="E345" s="200">
        <v>14.249999999999998</v>
      </c>
      <c r="F345" s="200"/>
      <c r="G345" s="200">
        <f>ROUND(E345*F345,2)</f>
        <v>0</v>
      </c>
      <c r="H345" s="176" t="s">
        <v>954</v>
      </c>
      <c r="I345" s="199"/>
      <c r="J345" s="145"/>
      <c r="K345" s="145"/>
      <c r="L345" s="145"/>
      <c r="M345" s="145"/>
      <c r="N345" s="145"/>
      <c r="O345" s="145"/>
      <c r="P345" s="145"/>
      <c r="Q345" s="145"/>
      <c r="R345" s="145" t="s">
        <v>125</v>
      </c>
      <c r="S345" s="145"/>
      <c r="T345" s="145"/>
      <c r="U345" s="145"/>
      <c r="V345" s="145"/>
      <c r="W345" s="145"/>
      <c r="X345" s="145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145"/>
      <c r="AN345" s="145"/>
      <c r="AO345" s="145"/>
      <c r="AP345" s="145"/>
      <c r="AQ345" s="145"/>
      <c r="AR345" s="145"/>
      <c r="AS345" s="145"/>
      <c r="AT345" s="145"/>
      <c r="AU345" s="145"/>
    </row>
    <row r="346" spans="1:47" outlineLevel="1">
      <c r="A346" s="146"/>
      <c r="B346" s="149"/>
      <c r="C346" s="166" t="s">
        <v>190</v>
      </c>
      <c r="D346" s="190"/>
      <c r="E346" s="181"/>
      <c r="F346" s="200"/>
      <c r="G346" s="200"/>
      <c r="H346" s="176">
        <v>0</v>
      </c>
      <c r="I346" s="199"/>
      <c r="J346" s="145"/>
      <c r="K346" s="145"/>
      <c r="L346" s="145"/>
      <c r="M346" s="145"/>
      <c r="N346" s="145"/>
      <c r="O346" s="145"/>
      <c r="P346" s="145"/>
      <c r="Q346" s="145"/>
      <c r="R346" s="145" t="s">
        <v>127</v>
      </c>
      <c r="S346" s="145">
        <v>0</v>
      </c>
      <c r="T346" s="145"/>
      <c r="U346" s="145"/>
      <c r="V346" s="145"/>
      <c r="W346" s="145"/>
      <c r="X346" s="145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145"/>
      <c r="AN346" s="145"/>
      <c r="AO346" s="145"/>
      <c r="AP346" s="145"/>
      <c r="AQ346" s="145"/>
      <c r="AR346" s="145"/>
      <c r="AS346" s="145"/>
      <c r="AT346" s="145"/>
      <c r="AU346" s="145"/>
    </row>
    <row r="347" spans="1:47" outlineLevel="1">
      <c r="A347" s="146"/>
      <c r="B347" s="149"/>
      <c r="C347" s="166" t="s">
        <v>188</v>
      </c>
      <c r="D347" s="190"/>
      <c r="E347" s="181"/>
      <c r="F347" s="200"/>
      <c r="G347" s="200"/>
      <c r="H347" s="176">
        <v>0</v>
      </c>
      <c r="I347" s="199"/>
      <c r="J347" s="145"/>
      <c r="K347" s="145"/>
      <c r="L347" s="145"/>
      <c r="M347" s="145"/>
      <c r="N347" s="145"/>
      <c r="O347" s="145"/>
      <c r="P347" s="145"/>
      <c r="Q347" s="145"/>
      <c r="R347" s="145" t="s">
        <v>127</v>
      </c>
      <c r="S347" s="145">
        <v>0</v>
      </c>
      <c r="T347" s="145"/>
      <c r="U347" s="145"/>
      <c r="V347" s="145"/>
      <c r="W347" s="145"/>
      <c r="X347" s="145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145"/>
      <c r="AN347" s="145"/>
      <c r="AO347" s="145"/>
      <c r="AP347" s="145"/>
      <c r="AQ347" s="145"/>
      <c r="AR347" s="145"/>
      <c r="AS347" s="145"/>
      <c r="AT347" s="145"/>
      <c r="AU347" s="145"/>
    </row>
    <row r="348" spans="1:47" outlineLevel="1">
      <c r="A348" s="146"/>
      <c r="B348" s="149"/>
      <c r="C348" s="166" t="s">
        <v>444</v>
      </c>
      <c r="D348" s="190"/>
      <c r="E348" s="181">
        <v>4.3499999999999996</v>
      </c>
      <c r="F348" s="200"/>
      <c r="G348" s="200"/>
      <c r="H348" s="176">
        <v>0</v>
      </c>
      <c r="I348" s="199"/>
      <c r="J348" s="145"/>
      <c r="K348" s="145"/>
      <c r="L348" s="145"/>
      <c r="M348" s="145"/>
      <c r="N348" s="145"/>
      <c r="O348" s="145"/>
      <c r="P348" s="145"/>
      <c r="Q348" s="145"/>
      <c r="R348" s="145" t="s">
        <v>127</v>
      </c>
      <c r="S348" s="145">
        <v>0</v>
      </c>
      <c r="T348" s="145"/>
      <c r="U348" s="145"/>
      <c r="V348" s="145"/>
      <c r="W348" s="145"/>
      <c r="X348" s="145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145"/>
      <c r="AN348" s="145"/>
      <c r="AO348" s="145"/>
      <c r="AP348" s="145"/>
      <c r="AQ348" s="145"/>
      <c r="AR348" s="145"/>
      <c r="AS348" s="145"/>
      <c r="AT348" s="145"/>
      <c r="AU348" s="145"/>
    </row>
    <row r="349" spans="1:47" outlineLevel="1">
      <c r="A349" s="146"/>
      <c r="B349" s="149"/>
      <c r="C349" s="166" t="s">
        <v>276</v>
      </c>
      <c r="D349" s="190"/>
      <c r="E349" s="181"/>
      <c r="F349" s="200"/>
      <c r="G349" s="200"/>
      <c r="H349" s="176">
        <v>0</v>
      </c>
      <c r="I349" s="199"/>
      <c r="J349" s="145"/>
      <c r="K349" s="145"/>
      <c r="L349" s="145"/>
      <c r="M349" s="145"/>
      <c r="N349" s="145"/>
      <c r="O349" s="145"/>
      <c r="P349" s="145"/>
      <c r="Q349" s="145"/>
      <c r="R349" s="145" t="s">
        <v>127</v>
      </c>
      <c r="S349" s="145">
        <v>0</v>
      </c>
      <c r="T349" s="145"/>
      <c r="U349" s="145"/>
      <c r="V349" s="145"/>
      <c r="W349" s="145"/>
      <c r="X349" s="145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145"/>
      <c r="AN349" s="145"/>
      <c r="AO349" s="145"/>
      <c r="AP349" s="145"/>
      <c r="AQ349" s="145"/>
      <c r="AR349" s="145"/>
      <c r="AS349" s="145"/>
      <c r="AT349" s="145"/>
      <c r="AU349" s="145"/>
    </row>
    <row r="350" spans="1:47" outlineLevel="1">
      <c r="A350" s="146"/>
      <c r="B350" s="149"/>
      <c r="C350" s="166" t="s">
        <v>445</v>
      </c>
      <c r="D350" s="190"/>
      <c r="E350" s="181">
        <v>9.9</v>
      </c>
      <c r="F350" s="200"/>
      <c r="G350" s="200"/>
      <c r="H350" s="176">
        <v>0</v>
      </c>
      <c r="I350" s="199"/>
      <c r="J350" s="145"/>
      <c r="K350" s="145"/>
      <c r="L350" s="145"/>
      <c r="M350" s="145"/>
      <c r="N350" s="145"/>
      <c r="O350" s="145"/>
      <c r="P350" s="145"/>
      <c r="Q350" s="145"/>
      <c r="R350" s="145" t="s">
        <v>127</v>
      </c>
      <c r="S350" s="145">
        <v>0</v>
      </c>
      <c r="T350" s="145"/>
      <c r="U350" s="145"/>
      <c r="V350" s="145"/>
      <c r="W350" s="145"/>
      <c r="X350" s="145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145"/>
      <c r="AN350" s="145"/>
      <c r="AO350" s="145"/>
      <c r="AP350" s="145"/>
      <c r="AQ350" s="145"/>
      <c r="AR350" s="145"/>
      <c r="AS350" s="145"/>
      <c r="AT350" s="145"/>
      <c r="AU350" s="145"/>
    </row>
    <row r="351" spans="1:47" outlineLevel="1">
      <c r="A351" s="146">
        <v>106</v>
      </c>
      <c r="B351" s="149" t="s">
        <v>446</v>
      </c>
      <c r="C351" s="165" t="s">
        <v>447</v>
      </c>
      <c r="D351" s="189" t="s">
        <v>234</v>
      </c>
      <c r="E351" s="200">
        <v>13.8</v>
      </c>
      <c r="F351" s="200"/>
      <c r="G351" s="200">
        <f>ROUND(E351*F351,2)</f>
        <v>0</v>
      </c>
      <c r="H351" s="176" t="s">
        <v>954</v>
      </c>
      <c r="I351" s="199"/>
      <c r="J351" s="145"/>
      <c r="K351" s="145"/>
      <c r="L351" s="145"/>
      <c r="M351" s="145"/>
      <c r="N351" s="145"/>
      <c r="O351" s="145"/>
      <c r="P351" s="145"/>
      <c r="Q351" s="145"/>
      <c r="R351" s="145" t="s">
        <v>125</v>
      </c>
      <c r="S351" s="145"/>
      <c r="T351" s="145"/>
      <c r="U351" s="145"/>
      <c r="V351" s="145"/>
      <c r="W351" s="145"/>
      <c r="X351" s="145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145"/>
      <c r="AN351" s="145"/>
      <c r="AO351" s="145"/>
      <c r="AP351" s="145"/>
      <c r="AQ351" s="145"/>
      <c r="AR351" s="145"/>
      <c r="AS351" s="145"/>
      <c r="AT351" s="145"/>
      <c r="AU351" s="145"/>
    </row>
    <row r="352" spans="1:47" outlineLevel="1">
      <c r="A352" s="146"/>
      <c r="B352" s="149"/>
      <c r="C352" s="166" t="s">
        <v>448</v>
      </c>
      <c r="D352" s="190"/>
      <c r="E352" s="181">
        <v>13.8</v>
      </c>
      <c r="F352" s="200"/>
      <c r="G352" s="200"/>
      <c r="H352" s="176">
        <v>0</v>
      </c>
      <c r="I352" s="199"/>
      <c r="J352" s="145"/>
      <c r="K352" s="145"/>
      <c r="L352" s="145"/>
      <c r="M352" s="145"/>
      <c r="N352" s="145"/>
      <c r="O352" s="145"/>
      <c r="P352" s="145"/>
      <c r="Q352" s="145"/>
      <c r="R352" s="145" t="s">
        <v>127</v>
      </c>
      <c r="S352" s="145">
        <v>0</v>
      </c>
      <c r="T352" s="145"/>
      <c r="U352" s="145"/>
      <c r="V352" s="145"/>
      <c r="W352" s="145"/>
      <c r="X352" s="145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145"/>
      <c r="AN352" s="145"/>
      <c r="AO352" s="145"/>
      <c r="AP352" s="145"/>
      <c r="AQ352" s="145"/>
      <c r="AR352" s="145"/>
      <c r="AS352" s="145"/>
      <c r="AT352" s="145"/>
      <c r="AU352" s="145"/>
    </row>
    <row r="353" spans="1:47" ht="22.5" outlineLevel="1">
      <c r="A353" s="146">
        <v>107</v>
      </c>
      <c r="B353" s="149" t="s">
        <v>449</v>
      </c>
      <c r="C353" s="165" t="s">
        <v>450</v>
      </c>
      <c r="D353" s="189" t="s">
        <v>151</v>
      </c>
      <c r="E353" s="200">
        <v>80.3</v>
      </c>
      <c r="F353" s="200"/>
      <c r="G353" s="200">
        <f>ROUND(E353*F353,2)</f>
        <v>0</v>
      </c>
      <c r="H353" s="176" t="s">
        <v>953</v>
      </c>
      <c r="I353" s="199"/>
      <c r="J353" s="145"/>
      <c r="K353" s="145"/>
      <c r="L353" s="145"/>
      <c r="M353" s="145"/>
      <c r="N353" s="145"/>
      <c r="O353" s="145"/>
      <c r="P353" s="145"/>
      <c r="Q353" s="145"/>
      <c r="R353" s="145" t="s">
        <v>125</v>
      </c>
      <c r="S353" s="145"/>
      <c r="T353" s="145"/>
      <c r="U353" s="145"/>
      <c r="V353" s="145"/>
      <c r="W353" s="145"/>
      <c r="X353" s="145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145"/>
      <c r="AN353" s="145"/>
      <c r="AO353" s="145"/>
      <c r="AP353" s="145"/>
      <c r="AQ353" s="145"/>
      <c r="AR353" s="145"/>
      <c r="AS353" s="145"/>
      <c r="AT353" s="145"/>
      <c r="AU353" s="145"/>
    </row>
    <row r="354" spans="1:47" outlineLevel="1">
      <c r="A354" s="146"/>
      <c r="B354" s="149"/>
      <c r="C354" s="166" t="s">
        <v>408</v>
      </c>
      <c r="D354" s="190"/>
      <c r="E354" s="181"/>
      <c r="F354" s="200"/>
      <c r="G354" s="200"/>
      <c r="H354" s="176">
        <v>0</v>
      </c>
      <c r="I354" s="199"/>
      <c r="J354" s="145"/>
      <c r="K354" s="145"/>
      <c r="L354" s="145"/>
      <c r="M354" s="145"/>
      <c r="N354" s="145"/>
      <c r="O354" s="145"/>
      <c r="P354" s="145"/>
      <c r="Q354" s="145"/>
      <c r="R354" s="145" t="s">
        <v>127</v>
      </c>
      <c r="S354" s="145">
        <v>0</v>
      </c>
      <c r="T354" s="145"/>
      <c r="U354" s="145"/>
      <c r="V354" s="145"/>
      <c r="W354" s="145"/>
      <c r="X354" s="145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145"/>
      <c r="AN354" s="145"/>
      <c r="AO354" s="145"/>
      <c r="AP354" s="145"/>
      <c r="AQ354" s="145"/>
      <c r="AR354" s="145"/>
      <c r="AS354" s="145"/>
      <c r="AT354" s="145"/>
      <c r="AU354" s="145"/>
    </row>
    <row r="355" spans="1:47" outlineLevel="1">
      <c r="A355" s="146"/>
      <c r="B355" s="149"/>
      <c r="C355" s="166" t="s">
        <v>410</v>
      </c>
      <c r="D355" s="190"/>
      <c r="E355" s="181">
        <v>5</v>
      </c>
      <c r="F355" s="200"/>
      <c r="G355" s="200"/>
      <c r="H355" s="176">
        <v>0</v>
      </c>
      <c r="I355" s="199"/>
      <c r="J355" s="145"/>
      <c r="K355" s="145"/>
      <c r="L355" s="145"/>
      <c r="M355" s="145"/>
      <c r="N355" s="145"/>
      <c r="O355" s="145"/>
      <c r="P355" s="145"/>
      <c r="Q355" s="145"/>
      <c r="R355" s="145" t="s">
        <v>127</v>
      </c>
      <c r="S355" s="145">
        <v>0</v>
      </c>
      <c r="T355" s="145"/>
      <c r="U355" s="145"/>
      <c r="V355" s="145"/>
      <c r="W355" s="145"/>
      <c r="X355" s="145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145"/>
      <c r="AN355" s="145"/>
      <c r="AO355" s="145"/>
      <c r="AP355" s="145"/>
      <c r="AQ355" s="145"/>
      <c r="AR355" s="145"/>
      <c r="AS355" s="145"/>
      <c r="AT355" s="145"/>
      <c r="AU355" s="145"/>
    </row>
    <row r="356" spans="1:47" outlineLevel="1">
      <c r="A356" s="146"/>
      <c r="B356" s="149"/>
      <c r="C356" s="166" t="s">
        <v>1643</v>
      </c>
      <c r="D356" s="190"/>
      <c r="E356" s="181">
        <v>69.209999999999994</v>
      </c>
      <c r="F356" s="200"/>
      <c r="G356" s="200"/>
      <c r="H356" s="176">
        <v>0</v>
      </c>
      <c r="I356" s="199"/>
      <c r="J356" s="145"/>
      <c r="K356" s="145"/>
      <c r="L356" s="145"/>
      <c r="M356" s="145"/>
      <c r="N356" s="145"/>
      <c r="O356" s="145"/>
      <c r="P356" s="145"/>
      <c r="Q356" s="145"/>
      <c r="R356" s="145" t="s">
        <v>127</v>
      </c>
      <c r="S356" s="145">
        <v>0</v>
      </c>
      <c r="T356" s="145"/>
      <c r="U356" s="145"/>
      <c r="V356" s="145"/>
      <c r="W356" s="145"/>
      <c r="X356" s="145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145"/>
      <c r="AN356" s="145"/>
      <c r="AO356" s="145"/>
      <c r="AP356" s="145"/>
      <c r="AQ356" s="145"/>
      <c r="AR356" s="145"/>
      <c r="AS356" s="145"/>
      <c r="AT356" s="145"/>
      <c r="AU356" s="145"/>
    </row>
    <row r="357" spans="1:47" outlineLevel="1">
      <c r="A357" s="146"/>
      <c r="B357" s="149"/>
      <c r="C357" s="166" t="s">
        <v>414</v>
      </c>
      <c r="D357" s="190"/>
      <c r="E357" s="181">
        <v>6.09</v>
      </c>
      <c r="F357" s="200"/>
      <c r="G357" s="200"/>
      <c r="H357" s="176">
        <v>0</v>
      </c>
      <c r="I357" s="199"/>
      <c r="J357" s="145"/>
      <c r="K357" s="145"/>
      <c r="L357" s="145"/>
      <c r="M357" s="145"/>
      <c r="N357" s="145"/>
      <c r="O357" s="145"/>
      <c r="P357" s="145"/>
      <c r="Q357" s="145"/>
      <c r="R357" s="145" t="s">
        <v>127</v>
      </c>
      <c r="S357" s="145">
        <v>0</v>
      </c>
      <c r="T357" s="145"/>
      <c r="U357" s="145"/>
      <c r="V357" s="145"/>
      <c r="W357" s="145"/>
      <c r="X357" s="145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145"/>
      <c r="AN357" s="145"/>
      <c r="AO357" s="145"/>
      <c r="AP357" s="145"/>
      <c r="AQ357" s="145"/>
      <c r="AR357" s="145"/>
      <c r="AS357" s="145"/>
      <c r="AT357" s="145"/>
      <c r="AU357" s="145"/>
    </row>
    <row r="358" spans="1:47" outlineLevel="1">
      <c r="A358" s="146">
        <v>108</v>
      </c>
      <c r="B358" s="149" t="s">
        <v>451</v>
      </c>
      <c r="C358" s="165" t="s">
        <v>452</v>
      </c>
      <c r="D358" s="189" t="s">
        <v>133</v>
      </c>
      <c r="E358" s="200">
        <v>1.5</v>
      </c>
      <c r="F358" s="200"/>
      <c r="G358" s="200">
        <f>ROUND(E358*F358,2)</f>
        <v>0</v>
      </c>
      <c r="H358" s="176" t="s">
        <v>953</v>
      </c>
      <c r="I358" s="199"/>
      <c r="J358" s="145"/>
      <c r="K358" s="145"/>
      <c r="L358" s="145"/>
      <c r="M358" s="145"/>
      <c r="N358" s="145"/>
      <c r="O358" s="145"/>
      <c r="P358" s="145"/>
      <c r="Q358" s="145"/>
      <c r="R358" s="145" t="s">
        <v>125</v>
      </c>
      <c r="S358" s="145"/>
      <c r="T358" s="145"/>
      <c r="U358" s="145"/>
      <c r="V358" s="145"/>
      <c r="W358" s="145"/>
      <c r="X358" s="145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145"/>
      <c r="AN358" s="145"/>
      <c r="AO358" s="145"/>
      <c r="AP358" s="145"/>
      <c r="AQ358" s="145"/>
      <c r="AR358" s="145"/>
      <c r="AS358" s="145"/>
      <c r="AT358" s="145"/>
      <c r="AU358" s="145"/>
    </row>
    <row r="359" spans="1:47" outlineLevel="1">
      <c r="A359" s="146"/>
      <c r="B359" s="149"/>
      <c r="C359" s="166" t="s">
        <v>453</v>
      </c>
      <c r="D359" s="190"/>
      <c r="E359" s="181">
        <v>1.5</v>
      </c>
      <c r="F359" s="200"/>
      <c r="G359" s="200"/>
      <c r="H359" s="176">
        <v>0</v>
      </c>
      <c r="I359" s="199"/>
      <c r="J359" s="145"/>
      <c r="K359" s="145"/>
      <c r="L359" s="145"/>
      <c r="M359" s="145"/>
      <c r="N359" s="145"/>
      <c r="O359" s="145"/>
      <c r="P359" s="145"/>
      <c r="Q359" s="145"/>
      <c r="R359" s="145" t="s">
        <v>127</v>
      </c>
      <c r="S359" s="145">
        <v>0</v>
      </c>
      <c r="T359" s="145"/>
      <c r="U359" s="145"/>
      <c r="V359" s="145"/>
      <c r="W359" s="145"/>
      <c r="X359" s="145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145"/>
      <c r="AN359" s="145"/>
      <c r="AO359" s="145"/>
      <c r="AP359" s="145"/>
      <c r="AQ359" s="145"/>
      <c r="AR359" s="145"/>
      <c r="AS359" s="145"/>
      <c r="AT359" s="145"/>
      <c r="AU359" s="145"/>
    </row>
    <row r="360" spans="1:47">
      <c r="A360" s="147" t="s">
        <v>120</v>
      </c>
      <c r="B360" s="150" t="s">
        <v>66</v>
      </c>
      <c r="C360" s="167" t="s">
        <v>67</v>
      </c>
      <c r="D360" s="191"/>
      <c r="E360" s="152"/>
      <c r="F360" s="201"/>
      <c r="G360" s="152">
        <f>SUMIF(R361:R396,"&lt;&gt;NOR",G361:G396)</f>
        <v>0</v>
      </c>
      <c r="H360" s="177"/>
      <c r="I360" s="199"/>
      <c r="R360" t="s">
        <v>121</v>
      </c>
    </row>
    <row r="361" spans="1:47" outlineLevel="1">
      <c r="A361" s="146">
        <v>109</v>
      </c>
      <c r="B361" s="149" t="s">
        <v>454</v>
      </c>
      <c r="C361" s="165" t="s">
        <v>455</v>
      </c>
      <c r="D361" s="189" t="s">
        <v>151</v>
      </c>
      <c r="E361" s="200">
        <v>13</v>
      </c>
      <c r="F361" s="200"/>
      <c r="G361" s="200">
        <f>ROUND(E361*F361,2)</f>
        <v>0</v>
      </c>
      <c r="H361" s="176" t="s">
        <v>954</v>
      </c>
      <c r="I361" s="199"/>
      <c r="J361" s="145"/>
      <c r="K361" s="145"/>
      <c r="L361" s="145"/>
      <c r="M361" s="145"/>
      <c r="N361" s="145"/>
      <c r="O361" s="145"/>
      <c r="P361" s="145"/>
      <c r="Q361" s="145"/>
      <c r="R361" s="145" t="s">
        <v>125</v>
      </c>
      <c r="S361" s="145"/>
      <c r="T361" s="145"/>
      <c r="U361" s="145"/>
      <c r="V361" s="145"/>
      <c r="W361" s="145"/>
      <c r="X361" s="145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145"/>
      <c r="AN361" s="145"/>
      <c r="AO361" s="145"/>
      <c r="AP361" s="145"/>
      <c r="AQ361" s="145"/>
      <c r="AR361" s="145"/>
      <c r="AS361" s="145"/>
      <c r="AT361" s="145"/>
      <c r="AU361" s="145"/>
    </row>
    <row r="362" spans="1:47" outlineLevel="1">
      <c r="A362" s="146"/>
      <c r="B362" s="149"/>
      <c r="C362" s="166" t="s">
        <v>456</v>
      </c>
      <c r="D362" s="190"/>
      <c r="E362" s="181">
        <v>13</v>
      </c>
      <c r="F362" s="200"/>
      <c r="G362" s="200"/>
      <c r="H362" s="176">
        <v>0</v>
      </c>
      <c r="I362" s="199"/>
      <c r="J362" s="145"/>
      <c r="K362" s="145"/>
      <c r="L362" s="145"/>
      <c r="M362" s="145"/>
      <c r="N362" s="145"/>
      <c r="O362" s="145"/>
      <c r="P362" s="145"/>
      <c r="Q362" s="145"/>
      <c r="R362" s="145" t="s">
        <v>127</v>
      </c>
      <c r="S362" s="145">
        <v>0</v>
      </c>
      <c r="T362" s="145"/>
      <c r="U362" s="145"/>
      <c r="V362" s="145"/>
      <c r="W362" s="145"/>
      <c r="X362" s="145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145"/>
      <c r="AN362" s="145"/>
      <c r="AO362" s="145"/>
      <c r="AP362" s="145"/>
      <c r="AQ362" s="145"/>
      <c r="AR362" s="145"/>
      <c r="AS362" s="145"/>
      <c r="AT362" s="145"/>
      <c r="AU362" s="145"/>
    </row>
    <row r="363" spans="1:47" outlineLevel="1">
      <c r="A363" s="146">
        <v>110</v>
      </c>
      <c r="B363" s="149" t="s">
        <v>457</v>
      </c>
      <c r="C363" s="165" t="s">
        <v>458</v>
      </c>
      <c r="D363" s="189" t="s">
        <v>151</v>
      </c>
      <c r="E363" s="200">
        <v>14.3</v>
      </c>
      <c r="F363" s="200"/>
      <c r="G363" s="200">
        <f>ROUND(E363*F363,2)</f>
        <v>0</v>
      </c>
      <c r="H363" s="176" t="s">
        <v>954</v>
      </c>
      <c r="I363" s="199"/>
      <c r="J363" s="145"/>
      <c r="K363" s="145"/>
      <c r="L363" s="145"/>
      <c r="M363" s="145"/>
      <c r="N363" s="145"/>
      <c r="O363" s="145"/>
      <c r="P363" s="145"/>
      <c r="Q363" s="145"/>
      <c r="R363" s="145" t="s">
        <v>125</v>
      </c>
      <c r="S363" s="145"/>
      <c r="T363" s="145"/>
      <c r="U363" s="145"/>
      <c r="V363" s="145"/>
      <c r="W363" s="145"/>
      <c r="X363" s="145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145"/>
      <c r="AN363" s="145"/>
      <c r="AO363" s="145"/>
      <c r="AP363" s="145"/>
      <c r="AQ363" s="145"/>
      <c r="AR363" s="145"/>
      <c r="AS363" s="145"/>
      <c r="AT363" s="145"/>
      <c r="AU363" s="145"/>
    </row>
    <row r="364" spans="1:47" outlineLevel="1">
      <c r="A364" s="146"/>
      <c r="B364" s="149"/>
      <c r="C364" s="166" t="s">
        <v>459</v>
      </c>
      <c r="D364" s="190"/>
      <c r="E364" s="181">
        <v>14.3</v>
      </c>
      <c r="F364" s="200"/>
      <c r="G364" s="200"/>
      <c r="H364" s="176">
        <v>0</v>
      </c>
      <c r="I364" s="199"/>
      <c r="J364" s="145"/>
      <c r="K364" s="145"/>
      <c r="L364" s="145"/>
      <c r="M364" s="145"/>
      <c r="N364" s="145"/>
      <c r="O364" s="145"/>
      <c r="P364" s="145"/>
      <c r="Q364" s="145"/>
      <c r="R364" s="145" t="s">
        <v>127</v>
      </c>
      <c r="S364" s="145">
        <v>0</v>
      </c>
      <c r="T364" s="145"/>
      <c r="U364" s="145"/>
      <c r="V364" s="145"/>
      <c r="W364" s="145"/>
      <c r="X364" s="145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145"/>
      <c r="AN364" s="145"/>
      <c r="AO364" s="145"/>
      <c r="AP364" s="145"/>
      <c r="AQ364" s="145"/>
      <c r="AR364" s="145"/>
      <c r="AS364" s="145"/>
      <c r="AT364" s="145"/>
      <c r="AU364" s="145"/>
    </row>
    <row r="365" spans="1:47" outlineLevel="1">
      <c r="A365" s="146">
        <v>111</v>
      </c>
      <c r="B365" s="149" t="s">
        <v>460</v>
      </c>
      <c r="C365" s="165" t="s">
        <v>461</v>
      </c>
      <c r="D365" s="189" t="s">
        <v>133</v>
      </c>
      <c r="E365" s="200">
        <v>17.809999999999999</v>
      </c>
      <c r="F365" s="200"/>
      <c r="G365" s="200">
        <f>ROUND(E365*F365,2)</f>
        <v>0</v>
      </c>
      <c r="H365" s="176" t="s">
        <v>954</v>
      </c>
      <c r="I365" s="199"/>
      <c r="J365" s="145"/>
      <c r="K365" s="145"/>
      <c r="L365" s="145"/>
      <c r="M365" s="145"/>
      <c r="N365" s="145"/>
      <c r="O365" s="145"/>
      <c r="P365" s="145"/>
      <c r="Q365" s="145"/>
      <c r="R365" s="145" t="s">
        <v>125</v>
      </c>
      <c r="S365" s="145"/>
      <c r="T365" s="145"/>
      <c r="U365" s="145"/>
      <c r="V365" s="145"/>
      <c r="W365" s="145"/>
      <c r="X365" s="145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145"/>
      <c r="AN365" s="145"/>
      <c r="AO365" s="145"/>
      <c r="AP365" s="145"/>
      <c r="AQ365" s="145"/>
      <c r="AR365" s="145"/>
      <c r="AS365" s="145"/>
      <c r="AT365" s="145"/>
      <c r="AU365" s="145"/>
    </row>
    <row r="366" spans="1:47" outlineLevel="1">
      <c r="A366" s="146"/>
      <c r="B366" s="149"/>
      <c r="C366" s="166" t="s">
        <v>462</v>
      </c>
      <c r="D366" s="190"/>
      <c r="E366" s="181"/>
      <c r="F366" s="200"/>
      <c r="G366" s="200"/>
      <c r="H366" s="176">
        <v>0</v>
      </c>
      <c r="I366" s="199"/>
      <c r="J366" s="145"/>
      <c r="K366" s="145"/>
      <c r="L366" s="145"/>
      <c r="M366" s="145"/>
      <c r="N366" s="145"/>
      <c r="O366" s="145"/>
      <c r="P366" s="145"/>
      <c r="Q366" s="145"/>
      <c r="R366" s="145" t="s">
        <v>127</v>
      </c>
      <c r="S366" s="145">
        <v>0</v>
      </c>
      <c r="T366" s="145"/>
      <c r="U366" s="145"/>
      <c r="V366" s="145"/>
      <c r="W366" s="145"/>
      <c r="X366" s="145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145"/>
      <c r="AN366" s="145"/>
      <c r="AO366" s="145"/>
      <c r="AP366" s="145"/>
      <c r="AQ366" s="145"/>
      <c r="AR366" s="145"/>
      <c r="AS366" s="145"/>
      <c r="AT366" s="145"/>
      <c r="AU366" s="145"/>
    </row>
    <row r="367" spans="1:47" outlineLevel="1">
      <c r="A367" s="146"/>
      <c r="B367" s="149"/>
      <c r="C367" s="168" t="s">
        <v>463</v>
      </c>
      <c r="D367" s="192"/>
      <c r="E367" s="182"/>
      <c r="F367" s="200"/>
      <c r="G367" s="200"/>
      <c r="H367" s="176">
        <v>0</v>
      </c>
      <c r="I367" s="199"/>
      <c r="J367" s="145"/>
      <c r="K367" s="145"/>
      <c r="L367" s="145"/>
      <c r="M367" s="145"/>
      <c r="N367" s="145"/>
      <c r="O367" s="145"/>
      <c r="P367" s="145"/>
      <c r="Q367" s="145"/>
      <c r="R367" s="145" t="s">
        <v>127</v>
      </c>
      <c r="S367" s="145">
        <v>2</v>
      </c>
      <c r="T367" s="145"/>
      <c r="U367" s="145"/>
      <c r="V367" s="145"/>
      <c r="W367" s="145"/>
      <c r="X367" s="145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145"/>
      <c r="AN367" s="145"/>
      <c r="AO367" s="145"/>
      <c r="AP367" s="145"/>
      <c r="AQ367" s="145"/>
      <c r="AR367" s="145"/>
      <c r="AS367" s="145"/>
      <c r="AT367" s="145"/>
      <c r="AU367" s="145"/>
    </row>
    <row r="368" spans="1:47" outlineLevel="1">
      <c r="A368" s="146"/>
      <c r="B368" s="149"/>
      <c r="C368" s="169" t="s">
        <v>464</v>
      </c>
      <c r="D368" s="192"/>
      <c r="E368" s="182">
        <v>111.1</v>
      </c>
      <c r="F368" s="200"/>
      <c r="G368" s="200"/>
      <c r="H368" s="176">
        <v>0</v>
      </c>
      <c r="I368" s="199"/>
      <c r="J368" s="145"/>
      <c r="K368" s="145"/>
      <c r="L368" s="145"/>
      <c r="M368" s="145"/>
      <c r="N368" s="145"/>
      <c r="O368" s="145"/>
      <c r="P368" s="145"/>
      <c r="Q368" s="145"/>
      <c r="R368" s="145" t="s">
        <v>127</v>
      </c>
      <c r="S368" s="145">
        <v>2</v>
      </c>
      <c r="T368" s="145"/>
      <c r="U368" s="145"/>
      <c r="V368" s="145"/>
      <c r="W368" s="145"/>
      <c r="X368" s="145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145"/>
      <c r="AN368" s="145"/>
      <c r="AO368" s="145"/>
      <c r="AP368" s="145"/>
      <c r="AQ368" s="145"/>
      <c r="AR368" s="145"/>
      <c r="AS368" s="145"/>
      <c r="AT368" s="145"/>
      <c r="AU368" s="145"/>
    </row>
    <row r="369" spans="1:47" outlineLevel="1">
      <c r="A369" s="146"/>
      <c r="B369" s="149"/>
      <c r="C369" s="169" t="s">
        <v>465</v>
      </c>
      <c r="D369" s="192"/>
      <c r="E369" s="182">
        <v>123.1</v>
      </c>
      <c r="F369" s="200"/>
      <c r="G369" s="200"/>
      <c r="H369" s="176">
        <v>0</v>
      </c>
      <c r="I369" s="199"/>
      <c r="J369" s="145"/>
      <c r="K369" s="145"/>
      <c r="L369" s="145"/>
      <c r="M369" s="145"/>
      <c r="N369" s="145"/>
      <c r="O369" s="145"/>
      <c r="P369" s="145"/>
      <c r="Q369" s="145"/>
      <c r="R369" s="145" t="s">
        <v>127</v>
      </c>
      <c r="S369" s="145">
        <v>2</v>
      </c>
      <c r="T369" s="145"/>
      <c r="U369" s="145"/>
      <c r="V369" s="145"/>
      <c r="W369" s="145"/>
      <c r="X369" s="145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145"/>
      <c r="AN369" s="145"/>
      <c r="AO369" s="145"/>
      <c r="AP369" s="145"/>
      <c r="AQ369" s="145"/>
      <c r="AR369" s="145"/>
      <c r="AS369" s="145"/>
      <c r="AT369" s="145"/>
      <c r="AU369" s="145"/>
    </row>
    <row r="370" spans="1:47" outlineLevel="1">
      <c r="A370" s="146"/>
      <c r="B370" s="149"/>
      <c r="C370" s="168" t="s">
        <v>466</v>
      </c>
      <c r="D370" s="192"/>
      <c r="E370" s="182"/>
      <c r="F370" s="200"/>
      <c r="G370" s="200"/>
      <c r="H370" s="176">
        <v>0</v>
      </c>
      <c r="I370" s="199"/>
      <c r="J370" s="145"/>
      <c r="K370" s="145"/>
      <c r="L370" s="145"/>
      <c r="M370" s="145"/>
      <c r="N370" s="145"/>
      <c r="O370" s="145"/>
      <c r="P370" s="145"/>
      <c r="Q370" s="145"/>
      <c r="R370" s="145" t="s">
        <v>127</v>
      </c>
      <c r="S370" s="145">
        <v>0</v>
      </c>
      <c r="T370" s="145"/>
      <c r="U370" s="145"/>
      <c r="V370" s="145"/>
      <c r="W370" s="145"/>
      <c r="X370" s="145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145"/>
      <c r="AN370" s="145"/>
      <c r="AO370" s="145"/>
      <c r="AP370" s="145"/>
      <c r="AQ370" s="145"/>
      <c r="AR370" s="145"/>
      <c r="AS370" s="145"/>
      <c r="AT370" s="145"/>
      <c r="AU370" s="145"/>
    </row>
    <row r="371" spans="1:47" outlineLevel="1">
      <c r="A371" s="146"/>
      <c r="B371" s="149"/>
      <c r="C371" s="166" t="s">
        <v>467</v>
      </c>
      <c r="D371" s="190"/>
      <c r="E371" s="181">
        <v>13.54</v>
      </c>
      <c r="F371" s="200"/>
      <c r="G371" s="200"/>
      <c r="H371" s="176">
        <v>0</v>
      </c>
      <c r="I371" s="199"/>
      <c r="J371" s="145"/>
      <c r="K371" s="145"/>
      <c r="L371" s="145"/>
      <c r="M371" s="145"/>
      <c r="N371" s="145"/>
      <c r="O371" s="145"/>
      <c r="P371" s="145"/>
      <c r="Q371" s="145"/>
      <c r="R371" s="145" t="s">
        <v>127</v>
      </c>
      <c r="S371" s="145">
        <v>0</v>
      </c>
      <c r="T371" s="145"/>
      <c r="U371" s="145"/>
      <c r="V371" s="145"/>
      <c r="W371" s="145"/>
      <c r="X371" s="145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145"/>
      <c r="AN371" s="145"/>
      <c r="AO371" s="145"/>
      <c r="AP371" s="145"/>
      <c r="AQ371" s="145"/>
      <c r="AR371" s="145"/>
      <c r="AS371" s="145"/>
      <c r="AT371" s="145"/>
      <c r="AU371" s="145"/>
    </row>
    <row r="372" spans="1:47" outlineLevel="1">
      <c r="A372" s="146"/>
      <c r="B372" s="149"/>
      <c r="C372" s="166" t="s">
        <v>1644</v>
      </c>
      <c r="D372" s="190"/>
      <c r="E372" s="181">
        <v>0.76</v>
      </c>
      <c r="F372" s="200"/>
      <c r="G372" s="200"/>
      <c r="H372" s="176">
        <v>0</v>
      </c>
      <c r="I372" s="199"/>
      <c r="J372" s="145"/>
      <c r="K372" s="145"/>
      <c r="L372" s="145"/>
      <c r="M372" s="145"/>
      <c r="N372" s="145"/>
      <c r="O372" s="145"/>
      <c r="P372" s="145"/>
      <c r="Q372" s="145"/>
      <c r="R372" s="145" t="s">
        <v>127</v>
      </c>
      <c r="S372" s="145">
        <v>0</v>
      </c>
      <c r="T372" s="145"/>
      <c r="U372" s="145"/>
      <c r="V372" s="145"/>
      <c r="W372" s="145"/>
      <c r="X372" s="145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145"/>
      <c r="AN372" s="145"/>
      <c r="AO372" s="145"/>
      <c r="AP372" s="145"/>
      <c r="AQ372" s="145"/>
      <c r="AR372" s="145"/>
      <c r="AS372" s="145"/>
      <c r="AT372" s="145"/>
      <c r="AU372" s="145"/>
    </row>
    <row r="373" spans="1:47" outlineLevel="1">
      <c r="A373" s="146">
        <v>112</v>
      </c>
      <c r="B373" s="149" t="s">
        <v>468</v>
      </c>
      <c r="C373" s="165" t="s">
        <v>469</v>
      </c>
      <c r="D373" s="189" t="s">
        <v>133</v>
      </c>
      <c r="E373" s="200">
        <v>14.052</v>
      </c>
      <c r="F373" s="200"/>
      <c r="G373" s="200">
        <f>ROUND(E373*F373,2)</f>
        <v>0</v>
      </c>
      <c r="H373" s="176" t="s">
        <v>954</v>
      </c>
      <c r="I373" s="199"/>
      <c r="J373" s="145"/>
      <c r="K373" s="145"/>
      <c r="L373" s="145"/>
      <c r="M373" s="145"/>
      <c r="N373" s="145"/>
      <c r="O373" s="145"/>
      <c r="P373" s="145"/>
      <c r="Q373" s="145"/>
      <c r="R373" s="145" t="s">
        <v>125</v>
      </c>
      <c r="S373" s="145"/>
      <c r="T373" s="145"/>
      <c r="U373" s="145"/>
      <c r="V373" s="145"/>
      <c r="W373" s="145"/>
      <c r="X373" s="145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145"/>
      <c r="AN373" s="145"/>
      <c r="AO373" s="145"/>
      <c r="AP373" s="145"/>
      <c r="AQ373" s="145"/>
      <c r="AR373" s="145"/>
      <c r="AS373" s="145"/>
      <c r="AT373" s="145"/>
      <c r="AU373" s="145"/>
    </row>
    <row r="374" spans="1:47" outlineLevel="1">
      <c r="A374" s="146"/>
      <c r="B374" s="149"/>
      <c r="C374" s="166" t="s">
        <v>462</v>
      </c>
      <c r="D374" s="190"/>
      <c r="E374" s="181"/>
      <c r="F374" s="200"/>
      <c r="G374" s="200"/>
      <c r="H374" s="176">
        <v>0</v>
      </c>
      <c r="I374" s="199"/>
      <c r="J374" s="145"/>
      <c r="K374" s="145"/>
      <c r="L374" s="145"/>
      <c r="M374" s="145"/>
      <c r="N374" s="145"/>
      <c r="O374" s="145"/>
      <c r="P374" s="145"/>
      <c r="Q374" s="145"/>
      <c r="R374" s="145" t="s">
        <v>127</v>
      </c>
      <c r="S374" s="145">
        <v>0</v>
      </c>
      <c r="T374" s="145"/>
      <c r="U374" s="145"/>
      <c r="V374" s="145"/>
      <c r="W374" s="145"/>
      <c r="X374" s="145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145"/>
      <c r="AN374" s="145"/>
      <c r="AO374" s="145"/>
      <c r="AP374" s="145"/>
      <c r="AQ374" s="145"/>
      <c r="AR374" s="145"/>
      <c r="AS374" s="145"/>
      <c r="AT374" s="145"/>
      <c r="AU374" s="145"/>
    </row>
    <row r="375" spans="1:47" outlineLevel="1">
      <c r="A375" s="146"/>
      <c r="B375" s="149"/>
      <c r="C375" s="168" t="s">
        <v>463</v>
      </c>
      <c r="D375" s="192"/>
      <c r="E375" s="182"/>
      <c r="F375" s="200"/>
      <c r="G375" s="200"/>
      <c r="H375" s="176">
        <v>0</v>
      </c>
      <c r="I375" s="199"/>
      <c r="J375" s="145"/>
      <c r="K375" s="145"/>
      <c r="L375" s="145"/>
      <c r="M375" s="145"/>
      <c r="N375" s="145"/>
      <c r="O375" s="145"/>
      <c r="P375" s="145"/>
      <c r="Q375" s="145"/>
      <c r="R375" s="145" t="s">
        <v>127</v>
      </c>
      <c r="S375" s="145">
        <v>2</v>
      </c>
      <c r="T375" s="145"/>
      <c r="U375" s="145"/>
      <c r="V375" s="145"/>
      <c r="W375" s="145"/>
      <c r="X375" s="145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145"/>
      <c r="AN375" s="145"/>
      <c r="AO375" s="145"/>
      <c r="AP375" s="145"/>
      <c r="AQ375" s="145"/>
      <c r="AR375" s="145"/>
      <c r="AS375" s="145"/>
      <c r="AT375" s="145"/>
      <c r="AU375" s="145"/>
    </row>
    <row r="376" spans="1:47" outlineLevel="1">
      <c r="A376" s="146"/>
      <c r="B376" s="149"/>
      <c r="C376" s="169" t="s">
        <v>464</v>
      </c>
      <c r="D376" s="192"/>
      <c r="E376" s="182">
        <v>111.1</v>
      </c>
      <c r="F376" s="200"/>
      <c r="G376" s="200"/>
      <c r="H376" s="176">
        <v>0</v>
      </c>
      <c r="I376" s="199"/>
      <c r="J376" s="145"/>
      <c r="K376" s="145"/>
      <c r="L376" s="145"/>
      <c r="M376" s="145"/>
      <c r="N376" s="145"/>
      <c r="O376" s="145"/>
      <c r="P376" s="145"/>
      <c r="Q376" s="145"/>
      <c r="R376" s="145" t="s">
        <v>127</v>
      </c>
      <c r="S376" s="145">
        <v>2</v>
      </c>
      <c r="T376" s="145"/>
      <c r="U376" s="145"/>
      <c r="V376" s="145"/>
      <c r="W376" s="145"/>
      <c r="X376" s="145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145"/>
      <c r="AN376" s="145"/>
      <c r="AO376" s="145"/>
      <c r="AP376" s="145"/>
      <c r="AQ376" s="145"/>
      <c r="AR376" s="145"/>
      <c r="AS376" s="145"/>
      <c r="AT376" s="145"/>
      <c r="AU376" s="145"/>
    </row>
    <row r="377" spans="1:47" outlineLevel="1">
      <c r="A377" s="146"/>
      <c r="B377" s="149"/>
      <c r="C377" s="169" t="s">
        <v>465</v>
      </c>
      <c r="D377" s="192"/>
      <c r="E377" s="182">
        <v>123.1</v>
      </c>
      <c r="F377" s="200"/>
      <c r="G377" s="200"/>
      <c r="H377" s="176">
        <v>0</v>
      </c>
      <c r="I377" s="199"/>
      <c r="J377" s="145"/>
      <c r="K377" s="145"/>
      <c r="L377" s="145"/>
      <c r="M377" s="145"/>
      <c r="N377" s="145"/>
      <c r="O377" s="145"/>
      <c r="P377" s="145"/>
      <c r="Q377" s="145"/>
      <c r="R377" s="145" t="s">
        <v>127</v>
      </c>
      <c r="S377" s="145">
        <v>2</v>
      </c>
      <c r="T377" s="145"/>
      <c r="U377" s="145"/>
      <c r="V377" s="145"/>
      <c r="W377" s="145"/>
      <c r="X377" s="145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145"/>
      <c r="AN377" s="145"/>
      <c r="AO377" s="145"/>
      <c r="AP377" s="145"/>
      <c r="AQ377" s="145"/>
      <c r="AR377" s="145"/>
      <c r="AS377" s="145"/>
      <c r="AT377" s="145"/>
      <c r="AU377" s="145"/>
    </row>
    <row r="378" spans="1:47" outlineLevel="1">
      <c r="A378" s="146"/>
      <c r="B378" s="149"/>
      <c r="C378" s="168" t="s">
        <v>466</v>
      </c>
      <c r="D378" s="192"/>
      <c r="E378" s="182"/>
      <c r="F378" s="200"/>
      <c r="G378" s="200"/>
      <c r="H378" s="176">
        <v>0</v>
      </c>
      <c r="I378" s="199"/>
      <c r="J378" s="145"/>
      <c r="K378" s="145"/>
      <c r="L378" s="145"/>
      <c r="M378" s="145"/>
      <c r="N378" s="145"/>
      <c r="O378" s="145"/>
      <c r="P378" s="145"/>
      <c r="Q378" s="145"/>
      <c r="R378" s="145" t="s">
        <v>127</v>
      </c>
      <c r="S378" s="145">
        <v>0</v>
      </c>
      <c r="T378" s="145"/>
      <c r="U378" s="145"/>
      <c r="V378" s="145"/>
      <c r="W378" s="145"/>
      <c r="X378" s="145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145"/>
      <c r="AN378" s="145"/>
      <c r="AO378" s="145"/>
      <c r="AP378" s="145"/>
      <c r="AQ378" s="145"/>
      <c r="AR378" s="145"/>
      <c r="AS378" s="145"/>
      <c r="AT378" s="145"/>
      <c r="AU378" s="145"/>
    </row>
    <row r="379" spans="1:47" outlineLevel="1">
      <c r="A379" s="146"/>
      <c r="B379" s="149"/>
      <c r="C379" s="166" t="s">
        <v>467</v>
      </c>
      <c r="D379" s="190"/>
      <c r="E379" s="181">
        <v>14.052</v>
      </c>
      <c r="F379" s="200"/>
      <c r="G379" s="200"/>
      <c r="H379" s="176">
        <v>0</v>
      </c>
      <c r="I379" s="199"/>
      <c r="J379" s="145"/>
      <c r="K379" s="145"/>
      <c r="L379" s="145"/>
      <c r="M379" s="145"/>
      <c r="N379" s="145"/>
      <c r="O379" s="145"/>
      <c r="P379" s="145"/>
      <c r="Q379" s="145"/>
      <c r="R379" s="145" t="s">
        <v>127</v>
      </c>
      <c r="S379" s="145">
        <v>0</v>
      </c>
      <c r="T379" s="145"/>
      <c r="U379" s="145"/>
      <c r="V379" s="145"/>
      <c r="W379" s="145"/>
      <c r="X379" s="145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145"/>
      <c r="AN379" s="145"/>
      <c r="AO379" s="145"/>
      <c r="AP379" s="145"/>
      <c r="AQ379" s="145"/>
      <c r="AR379" s="145"/>
      <c r="AS379" s="145"/>
      <c r="AT379" s="145"/>
      <c r="AU379" s="145"/>
    </row>
    <row r="380" spans="1:47" outlineLevel="1">
      <c r="A380" s="146">
        <v>113</v>
      </c>
      <c r="B380" s="149" t="s">
        <v>470</v>
      </c>
      <c r="C380" s="165" t="s">
        <v>471</v>
      </c>
      <c r="D380" s="189" t="s">
        <v>162</v>
      </c>
      <c r="E380" s="200">
        <v>0.34778700000000001</v>
      </c>
      <c r="F380" s="200"/>
      <c r="G380" s="200">
        <f>ROUND(E380*F380,2)</f>
        <v>0</v>
      </c>
      <c r="H380" s="176" t="s">
        <v>954</v>
      </c>
      <c r="I380" s="199"/>
      <c r="J380" s="145"/>
      <c r="K380" s="145"/>
      <c r="L380" s="145"/>
      <c r="M380" s="145"/>
      <c r="N380" s="145"/>
      <c r="O380" s="145"/>
      <c r="P380" s="145"/>
      <c r="Q380" s="145"/>
      <c r="R380" s="145" t="s">
        <v>125</v>
      </c>
      <c r="S380" s="145"/>
      <c r="T380" s="145"/>
      <c r="U380" s="145"/>
      <c r="V380" s="145"/>
      <c r="W380" s="145"/>
      <c r="X380" s="145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145"/>
      <c r="AN380" s="145"/>
      <c r="AO380" s="145"/>
      <c r="AP380" s="145"/>
      <c r="AQ380" s="145"/>
      <c r="AR380" s="145"/>
      <c r="AS380" s="145"/>
      <c r="AT380" s="145"/>
      <c r="AU380" s="145"/>
    </row>
    <row r="381" spans="1:47" outlineLevel="1">
      <c r="A381" s="146"/>
      <c r="B381" s="149"/>
      <c r="C381" s="166" t="s">
        <v>462</v>
      </c>
      <c r="D381" s="190"/>
      <c r="E381" s="181"/>
      <c r="F381" s="200"/>
      <c r="G381" s="200"/>
      <c r="H381" s="176">
        <v>0</v>
      </c>
      <c r="I381" s="199"/>
      <c r="J381" s="145"/>
      <c r="K381" s="145"/>
      <c r="L381" s="145"/>
      <c r="M381" s="145"/>
      <c r="N381" s="145"/>
      <c r="O381" s="145"/>
      <c r="P381" s="145"/>
      <c r="Q381" s="145"/>
      <c r="R381" s="145" t="s">
        <v>127</v>
      </c>
      <c r="S381" s="145">
        <v>0</v>
      </c>
      <c r="T381" s="145"/>
      <c r="U381" s="145"/>
      <c r="V381" s="145"/>
      <c r="W381" s="145"/>
      <c r="X381" s="145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145"/>
      <c r="AN381" s="145"/>
      <c r="AO381" s="145"/>
      <c r="AP381" s="145"/>
      <c r="AQ381" s="145"/>
      <c r="AR381" s="145"/>
      <c r="AS381" s="145"/>
      <c r="AT381" s="145"/>
      <c r="AU381" s="145"/>
    </row>
    <row r="382" spans="1:47" outlineLevel="1">
      <c r="A382" s="146"/>
      <c r="B382" s="149"/>
      <c r="C382" s="168" t="s">
        <v>463</v>
      </c>
      <c r="D382" s="192"/>
      <c r="E382" s="182"/>
      <c r="F382" s="200"/>
      <c r="G382" s="200"/>
      <c r="H382" s="176">
        <v>0</v>
      </c>
      <c r="I382" s="199"/>
      <c r="J382" s="145"/>
      <c r="K382" s="145"/>
      <c r="L382" s="145"/>
      <c r="M382" s="145"/>
      <c r="N382" s="145"/>
      <c r="O382" s="145"/>
      <c r="P382" s="145"/>
      <c r="Q382" s="145"/>
      <c r="R382" s="145" t="s">
        <v>127</v>
      </c>
      <c r="S382" s="145">
        <v>2</v>
      </c>
      <c r="T382" s="145"/>
      <c r="U382" s="145"/>
      <c r="V382" s="145"/>
      <c r="W382" s="145"/>
      <c r="X382" s="145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145"/>
      <c r="AN382" s="145"/>
      <c r="AO382" s="145"/>
      <c r="AP382" s="145"/>
      <c r="AQ382" s="145"/>
      <c r="AR382" s="145"/>
      <c r="AS382" s="145"/>
      <c r="AT382" s="145"/>
      <c r="AU382" s="145"/>
    </row>
    <row r="383" spans="1:47" outlineLevel="1">
      <c r="A383" s="146"/>
      <c r="B383" s="149"/>
      <c r="C383" s="169" t="s">
        <v>464</v>
      </c>
      <c r="D383" s="192"/>
      <c r="E383" s="182">
        <v>111.1</v>
      </c>
      <c r="F383" s="200"/>
      <c r="G383" s="200"/>
      <c r="H383" s="176">
        <v>0</v>
      </c>
      <c r="I383" s="199"/>
      <c r="J383" s="145"/>
      <c r="K383" s="145"/>
      <c r="L383" s="145"/>
      <c r="M383" s="145"/>
      <c r="N383" s="145"/>
      <c r="O383" s="145"/>
      <c r="P383" s="145"/>
      <c r="Q383" s="145"/>
      <c r="R383" s="145" t="s">
        <v>127</v>
      </c>
      <c r="S383" s="145">
        <v>2</v>
      </c>
      <c r="T383" s="145"/>
      <c r="U383" s="145"/>
      <c r="V383" s="145"/>
      <c r="W383" s="145"/>
      <c r="X383" s="145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145"/>
      <c r="AN383" s="145"/>
      <c r="AO383" s="145"/>
      <c r="AP383" s="145"/>
      <c r="AQ383" s="145"/>
      <c r="AR383" s="145"/>
      <c r="AS383" s="145"/>
      <c r="AT383" s="145"/>
      <c r="AU383" s="145"/>
    </row>
    <row r="384" spans="1:47" outlineLevel="1">
      <c r="A384" s="146"/>
      <c r="B384" s="149"/>
      <c r="C384" s="169" t="s">
        <v>465</v>
      </c>
      <c r="D384" s="192"/>
      <c r="E384" s="182">
        <v>123.1</v>
      </c>
      <c r="F384" s="200"/>
      <c r="G384" s="200"/>
      <c r="H384" s="176">
        <v>0</v>
      </c>
      <c r="I384" s="199"/>
      <c r="J384" s="145"/>
      <c r="K384" s="145"/>
      <c r="L384" s="145"/>
      <c r="M384" s="145"/>
      <c r="N384" s="145"/>
      <c r="O384" s="145"/>
      <c r="P384" s="145"/>
      <c r="Q384" s="145"/>
      <c r="R384" s="145" t="s">
        <v>127</v>
      </c>
      <c r="S384" s="145">
        <v>2</v>
      </c>
      <c r="T384" s="145"/>
      <c r="U384" s="145"/>
      <c r="V384" s="145"/>
      <c r="W384" s="145"/>
      <c r="X384" s="145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145"/>
      <c r="AN384" s="145"/>
      <c r="AO384" s="145"/>
      <c r="AP384" s="145"/>
      <c r="AQ384" s="145"/>
      <c r="AR384" s="145"/>
      <c r="AS384" s="145"/>
      <c r="AT384" s="145"/>
      <c r="AU384" s="145"/>
    </row>
    <row r="385" spans="1:47" outlineLevel="1">
      <c r="A385" s="146"/>
      <c r="B385" s="149"/>
      <c r="C385" s="168" t="s">
        <v>466</v>
      </c>
      <c r="D385" s="192"/>
      <c r="E385" s="182"/>
      <c r="F385" s="200"/>
      <c r="G385" s="200"/>
      <c r="H385" s="176">
        <v>0</v>
      </c>
      <c r="I385" s="199"/>
      <c r="J385" s="145"/>
      <c r="K385" s="145"/>
      <c r="L385" s="145"/>
      <c r="M385" s="145"/>
      <c r="N385" s="145"/>
      <c r="O385" s="145"/>
      <c r="P385" s="145"/>
      <c r="Q385" s="145"/>
      <c r="R385" s="145" t="s">
        <v>127</v>
      </c>
      <c r="S385" s="145">
        <v>0</v>
      </c>
      <c r="T385" s="145"/>
      <c r="U385" s="145"/>
      <c r="V385" s="145"/>
      <c r="W385" s="145"/>
      <c r="X385" s="145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145"/>
      <c r="AN385" s="145"/>
      <c r="AO385" s="145"/>
      <c r="AP385" s="145"/>
      <c r="AQ385" s="145"/>
      <c r="AR385" s="145"/>
      <c r="AS385" s="145"/>
      <c r="AT385" s="145"/>
      <c r="AU385" s="145"/>
    </row>
    <row r="386" spans="1:47" outlineLevel="1">
      <c r="A386" s="146"/>
      <c r="B386" s="149"/>
      <c r="C386" s="166" t="s">
        <v>472</v>
      </c>
      <c r="D386" s="190"/>
      <c r="E386" s="181">
        <v>0.34778700000000001</v>
      </c>
      <c r="F386" s="200"/>
      <c r="G386" s="200"/>
      <c r="H386" s="176">
        <v>0</v>
      </c>
      <c r="I386" s="199"/>
      <c r="J386" s="145"/>
      <c r="K386" s="145"/>
      <c r="L386" s="145"/>
      <c r="M386" s="145"/>
      <c r="N386" s="145"/>
      <c r="O386" s="145"/>
      <c r="P386" s="145"/>
      <c r="Q386" s="145"/>
      <c r="R386" s="145" t="s">
        <v>127</v>
      </c>
      <c r="S386" s="145">
        <v>0</v>
      </c>
      <c r="T386" s="145"/>
      <c r="U386" s="145"/>
      <c r="V386" s="145"/>
      <c r="W386" s="145"/>
      <c r="X386" s="145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145"/>
      <c r="AN386" s="145"/>
      <c r="AO386" s="145"/>
      <c r="AP386" s="145"/>
      <c r="AQ386" s="145"/>
      <c r="AR386" s="145"/>
      <c r="AS386" s="145"/>
      <c r="AT386" s="145"/>
      <c r="AU386" s="145"/>
    </row>
    <row r="387" spans="1:47" outlineLevel="1">
      <c r="A387" s="146">
        <v>114</v>
      </c>
      <c r="B387" s="149" t="s">
        <v>473</v>
      </c>
      <c r="C387" s="165" t="s">
        <v>474</v>
      </c>
      <c r="D387" s="189" t="s">
        <v>151</v>
      </c>
      <c r="E387" s="200">
        <v>8.06</v>
      </c>
      <c r="F387" s="200"/>
      <c r="G387" s="200">
        <f>ROUND(E387*F387,2)</f>
        <v>0</v>
      </c>
      <c r="H387" s="176" t="s">
        <v>954</v>
      </c>
      <c r="I387" s="199"/>
      <c r="J387" s="145"/>
      <c r="K387" s="145"/>
      <c r="L387" s="145"/>
      <c r="M387" s="145"/>
      <c r="N387" s="145"/>
      <c r="O387" s="145"/>
      <c r="P387" s="145"/>
      <c r="Q387" s="145"/>
      <c r="R387" s="145" t="s">
        <v>125</v>
      </c>
      <c r="S387" s="145"/>
      <c r="T387" s="145"/>
      <c r="U387" s="145"/>
      <c r="V387" s="145"/>
      <c r="W387" s="145"/>
      <c r="X387" s="145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145"/>
      <c r="AN387" s="145"/>
      <c r="AO387" s="145"/>
      <c r="AP387" s="145"/>
      <c r="AQ387" s="145"/>
      <c r="AR387" s="145"/>
      <c r="AS387" s="145"/>
      <c r="AT387" s="145"/>
      <c r="AU387" s="145"/>
    </row>
    <row r="388" spans="1:47" outlineLevel="1">
      <c r="A388" s="146"/>
      <c r="B388" s="149"/>
      <c r="C388" s="166" t="s">
        <v>475</v>
      </c>
      <c r="D388" s="190"/>
      <c r="E388" s="181">
        <v>8.06</v>
      </c>
      <c r="F388" s="200"/>
      <c r="G388" s="200"/>
      <c r="H388" s="176">
        <v>0</v>
      </c>
      <c r="I388" s="199"/>
      <c r="J388" s="145"/>
      <c r="K388" s="145"/>
      <c r="L388" s="145"/>
      <c r="M388" s="145"/>
      <c r="N388" s="145"/>
      <c r="O388" s="145"/>
      <c r="P388" s="145"/>
      <c r="Q388" s="145"/>
      <c r="R388" s="145" t="s">
        <v>127</v>
      </c>
      <c r="S388" s="145">
        <v>0</v>
      </c>
      <c r="T388" s="145"/>
      <c r="U388" s="145"/>
      <c r="V388" s="145"/>
      <c r="W388" s="145"/>
      <c r="X388" s="145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145"/>
      <c r="AN388" s="145"/>
      <c r="AO388" s="145"/>
      <c r="AP388" s="145"/>
      <c r="AQ388" s="145"/>
      <c r="AR388" s="145"/>
      <c r="AS388" s="145"/>
      <c r="AT388" s="145"/>
      <c r="AU388" s="145"/>
    </row>
    <row r="389" spans="1:47" outlineLevel="1">
      <c r="A389" s="146">
        <v>115</v>
      </c>
      <c r="B389" s="149" t="s">
        <v>476</v>
      </c>
      <c r="C389" s="165" t="s">
        <v>477</v>
      </c>
      <c r="D389" s="189" t="s">
        <v>151</v>
      </c>
      <c r="E389" s="200">
        <v>8.06</v>
      </c>
      <c r="F389" s="200"/>
      <c r="G389" s="200">
        <f>ROUND(E389*F389,2)</f>
        <v>0</v>
      </c>
      <c r="H389" s="176" t="s">
        <v>954</v>
      </c>
      <c r="I389" s="199"/>
      <c r="J389" s="145"/>
      <c r="K389" s="145"/>
      <c r="L389" s="145"/>
      <c r="M389" s="145"/>
      <c r="N389" s="145"/>
      <c r="O389" s="145"/>
      <c r="P389" s="145"/>
      <c r="Q389" s="145"/>
      <c r="R389" s="145" t="s">
        <v>125</v>
      </c>
      <c r="S389" s="145"/>
      <c r="T389" s="145"/>
      <c r="U389" s="145"/>
      <c r="V389" s="145"/>
      <c r="W389" s="145"/>
      <c r="X389" s="145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145"/>
      <c r="AN389" s="145"/>
      <c r="AO389" s="145"/>
      <c r="AP389" s="145"/>
      <c r="AQ389" s="145"/>
      <c r="AR389" s="145"/>
      <c r="AS389" s="145"/>
      <c r="AT389" s="145"/>
      <c r="AU389" s="145"/>
    </row>
    <row r="390" spans="1:47" outlineLevel="1">
      <c r="A390" s="146"/>
      <c r="B390" s="149"/>
      <c r="C390" s="166" t="s">
        <v>475</v>
      </c>
      <c r="D390" s="190"/>
      <c r="E390" s="181">
        <v>8.06</v>
      </c>
      <c r="F390" s="200"/>
      <c r="G390" s="200"/>
      <c r="H390" s="176">
        <v>0</v>
      </c>
      <c r="I390" s="199"/>
      <c r="J390" s="145"/>
      <c r="K390" s="145"/>
      <c r="L390" s="145"/>
      <c r="M390" s="145"/>
      <c r="N390" s="145"/>
      <c r="O390" s="145"/>
      <c r="P390" s="145"/>
      <c r="Q390" s="145"/>
      <c r="R390" s="145" t="s">
        <v>127</v>
      </c>
      <c r="S390" s="145">
        <v>0</v>
      </c>
      <c r="T390" s="145"/>
      <c r="U390" s="145"/>
      <c r="V390" s="145"/>
      <c r="W390" s="145"/>
      <c r="X390" s="145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145"/>
      <c r="AN390" s="145"/>
      <c r="AO390" s="145"/>
      <c r="AP390" s="145"/>
      <c r="AQ390" s="145"/>
      <c r="AR390" s="145"/>
      <c r="AS390" s="145"/>
      <c r="AT390" s="145"/>
      <c r="AU390" s="145"/>
    </row>
    <row r="391" spans="1:47" ht="22.5" outlineLevel="1">
      <c r="A391" s="146">
        <v>116</v>
      </c>
      <c r="B391" s="149" t="s">
        <v>478</v>
      </c>
      <c r="C391" s="165" t="s">
        <v>479</v>
      </c>
      <c r="D391" s="189" t="s">
        <v>151</v>
      </c>
      <c r="E391" s="200">
        <v>9.6</v>
      </c>
      <c r="F391" s="200"/>
      <c r="G391" s="200">
        <f>ROUND(E391*F391,2)</f>
        <v>0</v>
      </c>
      <c r="H391" s="176" t="s">
        <v>954</v>
      </c>
      <c r="I391" s="199"/>
      <c r="J391" s="145"/>
      <c r="K391" s="145"/>
      <c r="L391" s="145"/>
      <c r="M391" s="145"/>
      <c r="N391" s="145"/>
      <c r="O391" s="145"/>
      <c r="P391" s="145"/>
      <c r="Q391" s="145"/>
      <c r="R391" s="145" t="s">
        <v>125</v>
      </c>
      <c r="S391" s="145"/>
      <c r="T391" s="145"/>
      <c r="U391" s="145"/>
      <c r="V391" s="145"/>
      <c r="W391" s="145"/>
      <c r="X391" s="145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145"/>
      <c r="AN391" s="145"/>
      <c r="AO391" s="145"/>
      <c r="AP391" s="145"/>
      <c r="AQ391" s="145"/>
      <c r="AR391" s="145"/>
      <c r="AS391" s="145"/>
      <c r="AT391" s="145"/>
      <c r="AU391" s="145"/>
    </row>
    <row r="392" spans="1:47" outlineLevel="1">
      <c r="A392" s="146"/>
      <c r="B392" s="149"/>
      <c r="C392" s="166" t="s">
        <v>480</v>
      </c>
      <c r="D392" s="190"/>
      <c r="E392" s="181"/>
      <c r="F392" s="200"/>
      <c r="G392" s="200"/>
      <c r="H392" s="176">
        <v>0</v>
      </c>
      <c r="I392" s="199"/>
      <c r="J392" s="145"/>
      <c r="K392" s="145"/>
      <c r="L392" s="145"/>
      <c r="M392" s="145"/>
      <c r="N392" s="145"/>
      <c r="O392" s="145"/>
      <c r="P392" s="145"/>
      <c r="Q392" s="145"/>
      <c r="R392" s="145" t="s">
        <v>127</v>
      </c>
      <c r="S392" s="145">
        <v>0</v>
      </c>
      <c r="T392" s="145"/>
      <c r="U392" s="145"/>
      <c r="V392" s="145"/>
      <c r="W392" s="145"/>
      <c r="X392" s="145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145"/>
      <c r="AN392" s="145"/>
      <c r="AO392" s="145"/>
      <c r="AP392" s="145"/>
      <c r="AQ392" s="145"/>
      <c r="AR392" s="145"/>
      <c r="AS392" s="145"/>
      <c r="AT392" s="145"/>
      <c r="AU392" s="145"/>
    </row>
    <row r="393" spans="1:47" outlineLevel="1">
      <c r="A393" s="146"/>
      <c r="B393" s="149"/>
      <c r="C393" s="166" t="s">
        <v>481</v>
      </c>
      <c r="D393" s="190"/>
      <c r="E393" s="181">
        <v>9.6</v>
      </c>
      <c r="F393" s="200"/>
      <c r="G393" s="200"/>
      <c r="H393" s="176">
        <v>0</v>
      </c>
      <c r="I393" s="199"/>
      <c r="J393" s="145"/>
      <c r="K393" s="145"/>
      <c r="L393" s="145"/>
      <c r="M393" s="145"/>
      <c r="N393" s="145"/>
      <c r="O393" s="145"/>
      <c r="P393" s="145"/>
      <c r="Q393" s="145"/>
      <c r="R393" s="145" t="s">
        <v>127</v>
      </c>
      <c r="S393" s="145">
        <v>0</v>
      </c>
      <c r="T393" s="145"/>
      <c r="U393" s="145"/>
      <c r="V393" s="145"/>
      <c r="W393" s="145"/>
      <c r="X393" s="145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145"/>
      <c r="AN393" s="145"/>
      <c r="AO393" s="145"/>
      <c r="AP393" s="145"/>
      <c r="AQ393" s="145"/>
      <c r="AR393" s="145"/>
      <c r="AS393" s="145"/>
      <c r="AT393" s="145"/>
      <c r="AU393" s="145"/>
    </row>
    <row r="394" spans="1:47" outlineLevel="1">
      <c r="A394" s="146">
        <v>117</v>
      </c>
      <c r="B394" s="149" t="s">
        <v>482</v>
      </c>
      <c r="C394" s="165" t="s">
        <v>483</v>
      </c>
      <c r="D394" s="189" t="s">
        <v>151</v>
      </c>
      <c r="E394" s="200">
        <v>10.56</v>
      </c>
      <c r="F394" s="200"/>
      <c r="G394" s="200">
        <f>ROUND(E394*F394,2)</f>
        <v>0</v>
      </c>
      <c r="H394" s="176" t="s">
        <v>954</v>
      </c>
      <c r="I394" s="199"/>
      <c r="J394" s="145"/>
      <c r="K394" s="145"/>
      <c r="L394" s="145"/>
      <c r="M394" s="145"/>
      <c r="N394" s="145"/>
      <c r="O394" s="145"/>
      <c r="P394" s="145"/>
      <c r="Q394" s="145"/>
      <c r="R394" s="145" t="s">
        <v>228</v>
      </c>
      <c r="S394" s="145"/>
      <c r="T394" s="145"/>
      <c r="U394" s="145"/>
      <c r="V394" s="145"/>
      <c r="W394" s="145"/>
      <c r="X394" s="145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145"/>
      <c r="AN394" s="145"/>
      <c r="AO394" s="145"/>
      <c r="AP394" s="145"/>
      <c r="AQ394" s="145"/>
      <c r="AR394" s="145"/>
      <c r="AS394" s="145"/>
      <c r="AT394" s="145"/>
      <c r="AU394" s="145"/>
    </row>
    <row r="395" spans="1:47" outlineLevel="1">
      <c r="A395" s="146"/>
      <c r="B395" s="149"/>
      <c r="C395" s="166" t="s">
        <v>480</v>
      </c>
      <c r="D395" s="190"/>
      <c r="E395" s="181"/>
      <c r="F395" s="200"/>
      <c r="G395" s="200"/>
      <c r="H395" s="176">
        <v>0</v>
      </c>
      <c r="I395" s="199"/>
      <c r="J395" s="145"/>
      <c r="K395" s="145"/>
      <c r="L395" s="145"/>
      <c r="M395" s="145"/>
      <c r="N395" s="145"/>
      <c r="O395" s="145"/>
      <c r="P395" s="145"/>
      <c r="Q395" s="145"/>
      <c r="R395" s="145" t="s">
        <v>127</v>
      </c>
      <c r="S395" s="145">
        <v>0</v>
      </c>
      <c r="T395" s="145"/>
      <c r="U395" s="145"/>
      <c r="V395" s="145"/>
      <c r="W395" s="145"/>
      <c r="X395" s="145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145"/>
      <c r="AN395" s="145"/>
      <c r="AO395" s="145"/>
      <c r="AP395" s="145"/>
      <c r="AQ395" s="145"/>
      <c r="AR395" s="145"/>
      <c r="AS395" s="145"/>
      <c r="AT395" s="145"/>
      <c r="AU395" s="145"/>
    </row>
    <row r="396" spans="1:47" outlineLevel="1">
      <c r="A396" s="146"/>
      <c r="B396" s="149"/>
      <c r="C396" s="166" t="s">
        <v>484</v>
      </c>
      <c r="D396" s="190"/>
      <c r="E396" s="181">
        <v>10.56</v>
      </c>
      <c r="F396" s="200"/>
      <c r="G396" s="200"/>
      <c r="H396" s="176">
        <v>0</v>
      </c>
      <c r="I396" s="199"/>
      <c r="J396" s="145"/>
      <c r="K396" s="145"/>
      <c r="L396" s="145"/>
      <c r="M396" s="145"/>
      <c r="N396" s="145"/>
      <c r="O396" s="145"/>
      <c r="P396" s="145"/>
      <c r="Q396" s="145"/>
      <c r="R396" s="145" t="s">
        <v>127</v>
      </c>
      <c r="S396" s="145">
        <v>0</v>
      </c>
      <c r="T396" s="145"/>
      <c r="U396" s="145"/>
      <c r="V396" s="145"/>
      <c r="W396" s="145"/>
      <c r="X396" s="145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145"/>
      <c r="AN396" s="145"/>
      <c r="AO396" s="145"/>
      <c r="AP396" s="145"/>
      <c r="AQ396" s="145"/>
      <c r="AR396" s="145"/>
      <c r="AS396" s="145"/>
      <c r="AT396" s="145"/>
      <c r="AU396" s="145"/>
    </row>
    <row r="397" spans="1:47">
      <c r="A397" s="147" t="s">
        <v>120</v>
      </c>
      <c r="B397" s="150" t="s">
        <v>68</v>
      </c>
      <c r="C397" s="167" t="s">
        <v>69</v>
      </c>
      <c r="D397" s="191"/>
      <c r="E397" s="152"/>
      <c r="F397" s="201"/>
      <c r="G397" s="152">
        <f>SUMIF(R398:R401,"&lt;&gt;NOR",G398:G401)</f>
        <v>0</v>
      </c>
      <c r="H397" s="177"/>
      <c r="I397" s="199"/>
      <c r="R397" t="s">
        <v>121</v>
      </c>
    </row>
    <row r="398" spans="1:47" outlineLevel="1">
      <c r="A398" s="146">
        <v>118</v>
      </c>
      <c r="B398" s="149" t="s">
        <v>485</v>
      </c>
      <c r="C398" s="165" t="s">
        <v>486</v>
      </c>
      <c r="D398" s="189" t="s">
        <v>151</v>
      </c>
      <c r="E398" s="151">
        <v>9.6999999999999993</v>
      </c>
      <c r="F398" s="200"/>
      <c r="G398" s="151">
        <f>ROUND(E398*F398,2)</f>
        <v>0</v>
      </c>
      <c r="H398" s="176" t="s">
        <v>954</v>
      </c>
      <c r="I398" s="199"/>
      <c r="J398" s="145"/>
      <c r="K398" s="145"/>
      <c r="L398" s="145"/>
      <c r="M398" s="145"/>
      <c r="N398" s="145"/>
      <c r="O398" s="145"/>
      <c r="P398" s="145"/>
      <c r="Q398" s="145"/>
      <c r="R398" s="145" t="s">
        <v>125</v>
      </c>
      <c r="S398" s="145"/>
      <c r="T398" s="145"/>
      <c r="U398" s="145"/>
      <c r="V398" s="145"/>
      <c r="W398" s="145"/>
      <c r="X398" s="145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145"/>
      <c r="AN398" s="145"/>
      <c r="AO398" s="145"/>
      <c r="AP398" s="145"/>
      <c r="AQ398" s="145"/>
      <c r="AR398" s="145"/>
      <c r="AS398" s="145"/>
      <c r="AT398" s="145"/>
      <c r="AU398" s="145"/>
    </row>
    <row r="399" spans="1:47" outlineLevel="1">
      <c r="A399" s="146"/>
      <c r="B399" s="149"/>
      <c r="C399" s="166" t="s">
        <v>487</v>
      </c>
      <c r="D399" s="190"/>
      <c r="E399" s="181">
        <v>9.6999999999999993</v>
      </c>
      <c r="F399" s="200"/>
      <c r="G399" s="151"/>
      <c r="H399" s="176">
        <v>0</v>
      </c>
      <c r="I399" s="199"/>
      <c r="J399" s="145"/>
      <c r="K399" s="145"/>
      <c r="L399" s="145"/>
      <c r="M399" s="145"/>
      <c r="N399" s="145"/>
      <c r="O399" s="145"/>
      <c r="P399" s="145"/>
      <c r="Q399" s="145"/>
      <c r="R399" s="145" t="s">
        <v>127</v>
      </c>
      <c r="S399" s="145">
        <v>0</v>
      </c>
      <c r="T399" s="145"/>
      <c r="U399" s="145"/>
      <c r="V399" s="145"/>
      <c r="W399" s="145"/>
      <c r="X399" s="145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145"/>
      <c r="AN399" s="145"/>
      <c r="AO399" s="145"/>
      <c r="AP399" s="145"/>
      <c r="AQ399" s="145"/>
      <c r="AR399" s="145"/>
      <c r="AS399" s="145"/>
      <c r="AT399" s="145"/>
      <c r="AU399" s="145"/>
    </row>
    <row r="400" spans="1:47" outlineLevel="1">
      <c r="A400" s="146">
        <v>119</v>
      </c>
      <c r="B400" s="149" t="s">
        <v>488</v>
      </c>
      <c r="C400" s="165" t="s">
        <v>489</v>
      </c>
      <c r="D400" s="189" t="s">
        <v>151</v>
      </c>
      <c r="E400" s="151">
        <v>3.5</v>
      </c>
      <c r="F400" s="200"/>
      <c r="G400" s="151">
        <f>ROUND(E400*F400,2)</f>
        <v>0</v>
      </c>
      <c r="H400" s="176" t="s">
        <v>954</v>
      </c>
      <c r="I400" s="199"/>
      <c r="J400" s="145"/>
      <c r="K400" s="145"/>
      <c r="L400" s="145"/>
      <c r="M400" s="145"/>
      <c r="N400" s="145"/>
      <c r="O400" s="145"/>
      <c r="P400" s="145"/>
      <c r="Q400" s="145"/>
      <c r="R400" s="145" t="s">
        <v>125</v>
      </c>
      <c r="S400" s="145"/>
      <c r="T400" s="145"/>
      <c r="U400" s="145"/>
      <c r="V400" s="145"/>
      <c r="W400" s="145"/>
      <c r="X400" s="145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145"/>
      <c r="AN400" s="145"/>
      <c r="AO400" s="145"/>
      <c r="AP400" s="145"/>
      <c r="AQ400" s="145"/>
      <c r="AR400" s="145"/>
      <c r="AS400" s="145"/>
      <c r="AT400" s="145"/>
      <c r="AU400" s="145"/>
    </row>
    <row r="401" spans="1:47" outlineLevel="1">
      <c r="A401" s="146"/>
      <c r="B401" s="149"/>
      <c r="C401" s="166" t="s">
        <v>490</v>
      </c>
      <c r="D401" s="190"/>
      <c r="E401" s="181">
        <v>3.5</v>
      </c>
      <c r="F401" s="200"/>
      <c r="G401" s="151"/>
      <c r="H401" s="176">
        <v>0</v>
      </c>
      <c r="I401" s="199"/>
      <c r="J401" s="145"/>
      <c r="K401" s="145"/>
      <c r="L401" s="145"/>
      <c r="M401" s="145"/>
      <c r="N401" s="145"/>
      <c r="O401" s="145"/>
      <c r="P401" s="145"/>
      <c r="Q401" s="145"/>
      <c r="R401" s="145" t="s">
        <v>127</v>
      </c>
      <c r="S401" s="145">
        <v>0</v>
      </c>
      <c r="T401" s="145"/>
      <c r="U401" s="145"/>
      <c r="V401" s="145"/>
      <c r="W401" s="145"/>
      <c r="X401" s="145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145"/>
      <c r="AN401" s="145"/>
      <c r="AO401" s="145"/>
      <c r="AP401" s="145"/>
      <c r="AQ401" s="145"/>
      <c r="AR401" s="145"/>
      <c r="AS401" s="145"/>
      <c r="AT401" s="145"/>
      <c r="AU401" s="145"/>
    </row>
    <row r="402" spans="1:47">
      <c r="A402" s="147" t="s">
        <v>120</v>
      </c>
      <c r="B402" s="150" t="s">
        <v>70</v>
      </c>
      <c r="C402" s="167" t="s">
        <v>71</v>
      </c>
      <c r="D402" s="191"/>
      <c r="E402" s="152"/>
      <c r="F402" s="201"/>
      <c r="G402" s="152">
        <f>SUMIF(R403:R418,"&lt;&gt;NOR",G403:G418)</f>
        <v>0</v>
      </c>
      <c r="H402" s="177"/>
      <c r="I402" s="199"/>
      <c r="R402" t="s">
        <v>121</v>
      </c>
    </row>
    <row r="403" spans="1:47" outlineLevel="1">
      <c r="A403" s="146">
        <v>120</v>
      </c>
      <c r="B403" s="149" t="s">
        <v>491</v>
      </c>
      <c r="C403" s="165" t="s">
        <v>492</v>
      </c>
      <c r="D403" s="189" t="s">
        <v>151</v>
      </c>
      <c r="E403" s="151">
        <v>234.2</v>
      </c>
      <c r="F403" s="200"/>
      <c r="G403" s="151">
        <f>ROUND(E403*F403,2)</f>
        <v>0</v>
      </c>
      <c r="H403" s="176" t="s">
        <v>954</v>
      </c>
      <c r="I403" s="199"/>
      <c r="J403" s="145"/>
      <c r="K403" s="145"/>
      <c r="L403" s="145"/>
      <c r="M403" s="145"/>
      <c r="N403" s="145"/>
      <c r="O403" s="145"/>
      <c r="P403" s="145"/>
      <c r="Q403" s="145"/>
      <c r="R403" s="145" t="s">
        <v>125</v>
      </c>
      <c r="S403" s="145"/>
      <c r="T403" s="145"/>
      <c r="U403" s="145"/>
      <c r="V403" s="145"/>
      <c r="W403" s="145"/>
      <c r="X403" s="145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145"/>
      <c r="AN403" s="145"/>
      <c r="AO403" s="145"/>
      <c r="AP403" s="145"/>
      <c r="AQ403" s="145"/>
      <c r="AR403" s="145"/>
      <c r="AS403" s="145"/>
      <c r="AT403" s="145"/>
      <c r="AU403" s="145"/>
    </row>
    <row r="404" spans="1:47" outlineLevel="1">
      <c r="A404" s="146"/>
      <c r="B404" s="149"/>
      <c r="C404" s="166" t="s">
        <v>462</v>
      </c>
      <c r="D404" s="190"/>
      <c r="E404" s="181"/>
      <c r="F404" s="200"/>
      <c r="G404" s="151"/>
      <c r="H404" s="176">
        <v>0</v>
      </c>
      <c r="I404" s="199"/>
      <c r="J404" s="145"/>
      <c r="K404" s="145"/>
      <c r="L404" s="145"/>
      <c r="M404" s="145"/>
      <c r="N404" s="145"/>
      <c r="O404" s="145"/>
      <c r="P404" s="145"/>
      <c r="Q404" s="145"/>
      <c r="R404" s="145" t="s">
        <v>127</v>
      </c>
      <c r="S404" s="145">
        <v>0</v>
      </c>
      <c r="T404" s="145"/>
      <c r="U404" s="145"/>
      <c r="V404" s="145"/>
      <c r="W404" s="145"/>
      <c r="X404" s="145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145"/>
      <c r="AN404" s="145"/>
      <c r="AO404" s="145"/>
      <c r="AP404" s="145"/>
      <c r="AQ404" s="145"/>
      <c r="AR404" s="145"/>
      <c r="AS404" s="145"/>
      <c r="AT404" s="145"/>
      <c r="AU404" s="145"/>
    </row>
    <row r="405" spans="1:47" outlineLevel="1">
      <c r="A405" s="146"/>
      <c r="B405" s="149"/>
      <c r="C405" s="166" t="s">
        <v>493</v>
      </c>
      <c r="D405" s="190"/>
      <c r="E405" s="181">
        <v>111.1</v>
      </c>
      <c r="F405" s="200"/>
      <c r="G405" s="151"/>
      <c r="H405" s="176">
        <v>0</v>
      </c>
      <c r="I405" s="199"/>
      <c r="J405" s="145"/>
      <c r="K405" s="145"/>
      <c r="L405" s="145"/>
      <c r="M405" s="145"/>
      <c r="N405" s="145"/>
      <c r="O405" s="145"/>
      <c r="P405" s="145"/>
      <c r="Q405" s="145"/>
      <c r="R405" s="145" t="s">
        <v>127</v>
      </c>
      <c r="S405" s="145">
        <v>0</v>
      </c>
      <c r="T405" s="145"/>
      <c r="U405" s="145"/>
      <c r="V405" s="145"/>
      <c r="W405" s="145"/>
      <c r="X405" s="145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145"/>
      <c r="AN405" s="145"/>
      <c r="AO405" s="145"/>
      <c r="AP405" s="145"/>
      <c r="AQ405" s="145"/>
      <c r="AR405" s="145"/>
      <c r="AS405" s="145"/>
      <c r="AT405" s="145"/>
      <c r="AU405" s="145"/>
    </row>
    <row r="406" spans="1:47" outlineLevel="1">
      <c r="A406" s="146"/>
      <c r="B406" s="149"/>
      <c r="C406" s="166" t="s">
        <v>494</v>
      </c>
      <c r="D406" s="190"/>
      <c r="E406" s="181">
        <v>123.1</v>
      </c>
      <c r="F406" s="200"/>
      <c r="G406" s="151"/>
      <c r="H406" s="176">
        <v>0</v>
      </c>
      <c r="I406" s="199"/>
      <c r="J406" s="145"/>
      <c r="K406" s="145"/>
      <c r="L406" s="145"/>
      <c r="M406" s="145"/>
      <c r="N406" s="145"/>
      <c r="O406" s="145"/>
      <c r="P406" s="145"/>
      <c r="Q406" s="145"/>
      <c r="R406" s="145" t="s">
        <v>127</v>
      </c>
      <c r="S406" s="145">
        <v>0</v>
      </c>
      <c r="T406" s="145"/>
      <c r="U406" s="145"/>
      <c r="V406" s="145"/>
      <c r="W406" s="145"/>
      <c r="X406" s="145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145"/>
      <c r="AN406" s="145"/>
      <c r="AO406" s="145"/>
      <c r="AP406" s="145"/>
      <c r="AQ406" s="145"/>
      <c r="AR406" s="145"/>
      <c r="AS406" s="145"/>
      <c r="AT406" s="145"/>
      <c r="AU406" s="145"/>
    </row>
    <row r="407" spans="1:47" outlineLevel="1">
      <c r="A407" s="146">
        <v>121</v>
      </c>
      <c r="B407" s="149" t="s">
        <v>495</v>
      </c>
      <c r="C407" s="165" t="s">
        <v>496</v>
      </c>
      <c r="D407" s="189" t="s">
        <v>151</v>
      </c>
      <c r="E407" s="151">
        <v>192.4</v>
      </c>
      <c r="F407" s="200"/>
      <c r="G407" s="151">
        <f>ROUND(E407*F407,2)</f>
        <v>0</v>
      </c>
      <c r="H407" s="176" t="s">
        <v>954</v>
      </c>
      <c r="I407" s="199"/>
      <c r="J407" s="145"/>
      <c r="K407" s="145"/>
      <c r="L407" s="145"/>
      <c r="M407" s="145"/>
      <c r="N407" s="145"/>
      <c r="O407" s="145"/>
      <c r="P407" s="145"/>
      <c r="Q407" s="145"/>
      <c r="R407" s="145" t="s">
        <v>125</v>
      </c>
      <c r="S407" s="145"/>
      <c r="T407" s="145"/>
      <c r="U407" s="145"/>
      <c r="V407" s="145"/>
      <c r="W407" s="145"/>
      <c r="X407" s="145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145"/>
      <c r="AN407" s="145"/>
      <c r="AO407" s="145"/>
      <c r="AP407" s="145"/>
      <c r="AQ407" s="145"/>
      <c r="AR407" s="145"/>
      <c r="AS407" s="145"/>
      <c r="AT407" s="145"/>
      <c r="AU407" s="145"/>
    </row>
    <row r="408" spans="1:47" outlineLevel="1">
      <c r="A408" s="146"/>
      <c r="B408" s="149"/>
      <c r="C408" s="166" t="s">
        <v>497</v>
      </c>
      <c r="D408" s="190"/>
      <c r="E408" s="181">
        <v>192.4</v>
      </c>
      <c r="F408" s="200"/>
      <c r="G408" s="151"/>
      <c r="H408" s="176">
        <v>0</v>
      </c>
      <c r="I408" s="199"/>
      <c r="J408" s="145"/>
      <c r="K408" s="145"/>
      <c r="L408" s="145"/>
      <c r="M408" s="145"/>
      <c r="N408" s="145"/>
      <c r="O408" s="145"/>
      <c r="P408" s="145"/>
      <c r="Q408" s="145"/>
      <c r="R408" s="145" t="s">
        <v>127</v>
      </c>
      <c r="S408" s="145">
        <v>0</v>
      </c>
      <c r="T408" s="145"/>
      <c r="U408" s="145"/>
      <c r="V408" s="145"/>
      <c r="W408" s="145"/>
      <c r="X408" s="145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145"/>
      <c r="AN408" s="145"/>
      <c r="AO408" s="145"/>
      <c r="AP408" s="145"/>
      <c r="AQ408" s="145"/>
      <c r="AR408" s="145"/>
      <c r="AS408" s="145"/>
      <c r="AT408" s="145"/>
      <c r="AU408" s="145"/>
    </row>
    <row r="409" spans="1:47" outlineLevel="1">
      <c r="A409" s="146">
        <v>122</v>
      </c>
      <c r="B409" s="149" t="s">
        <v>498</v>
      </c>
      <c r="C409" s="165" t="s">
        <v>499</v>
      </c>
      <c r="D409" s="189" t="s">
        <v>151</v>
      </c>
      <c r="E409" s="151">
        <v>962</v>
      </c>
      <c r="F409" s="200"/>
      <c r="G409" s="151">
        <f>ROUND(E409*F409,2)</f>
        <v>0</v>
      </c>
      <c r="H409" s="176" t="s">
        <v>954</v>
      </c>
      <c r="I409" s="199"/>
      <c r="J409" s="145"/>
      <c r="K409" s="145"/>
      <c r="L409" s="145"/>
      <c r="M409" s="145"/>
      <c r="N409" s="145"/>
      <c r="O409" s="145"/>
      <c r="P409" s="145"/>
      <c r="Q409" s="145"/>
      <c r="R409" s="145" t="s">
        <v>125</v>
      </c>
      <c r="S409" s="145"/>
      <c r="T409" s="145"/>
      <c r="U409" s="145"/>
      <c r="V409" s="145"/>
      <c r="W409" s="145"/>
      <c r="X409" s="145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145"/>
      <c r="AN409" s="145"/>
      <c r="AO409" s="145"/>
      <c r="AP409" s="145"/>
      <c r="AQ409" s="145"/>
      <c r="AR409" s="145"/>
      <c r="AS409" s="145"/>
      <c r="AT409" s="145"/>
      <c r="AU409" s="145"/>
    </row>
    <row r="410" spans="1:47" outlineLevel="1">
      <c r="A410" s="146"/>
      <c r="B410" s="149"/>
      <c r="C410" s="166" t="s">
        <v>500</v>
      </c>
      <c r="D410" s="190"/>
      <c r="E410" s="181">
        <v>962</v>
      </c>
      <c r="F410" s="200"/>
      <c r="G410" s="151"/>
      <c r="H410" s="176">
        <v>0</v>
      </c>
      <c r="I410" s="199"/>
      <c r="J410" s="145"/>
      <c r="K410" s="145"/>
      <c r="L410" s="145"/>
      <c r="M410" s="145"/>
      <c r="N410" s="145"/>
      <c r="O410" s="145"/>
      <c r="P410" s="145"/>
      <c r="Q410" s="145"/>
      <c r="R410" s="145" t="s">
        <v>127</v>
      </c>
      <c r="S410" s="145">
        <v>0</v>
      </c>
      <c r="T410" s="145"/>
      <c r="U410" s="145"/>
      <c r="V410" s="145"/>
      <c r="W410" s="145"/>
      <c r="X410" s="145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145"/>
      <c r="AN410" s="145"/>
      <c r="AO410" s="145"/>
      <c r="AP410" s="145"/>
      <c r="AQ410" s="145"/>
      <c r="AR410" s="145"/>
      <c r="AS410" s="145"/>
      <c r="AT410" s="145"/>
      <c r="AU410" s="145"/>
    </row>
    <row r="411" spans="1:47" outlineLevel="1">
      <c r="A411" s="146">
        <v>123</v>
      </c>
      <c r="B411" s="149" t="s">
        <v>501</v>
      </c>
      <c r="C411" s="165" t="s">
        <v>502</v>
      </c>
      <c r="D411" s="189" t="s">
        <v>151</v>
      </c>
      <c r="E411" s="151">
        <v>192.4</v>
      </c>
      <c r="F411" s="200"/>
      <c r="G411" s="151">
        <f>ROUND(E411*F411,2)</f>
        <v>0</v>
      </c>
      <c r="H411" s="176" t="s">
        <v>954</v>
      </c>
      <c r="I411" s="199"/>
      <c r="J411" s="145"/>
      <c r="K411" s="145"/>
      <c r="L411" s="145"/>
      <c r="M411" s="145"/>
      <c r="N411" s="145"/>
      <c r="O411" s="145"/>
      <c r="P411" s="145"/>
      <c r="Q411" s="145"/>
      <c r="R411" s="145" t="s">
        <v>125</v>
      </c>
      <c r="S411" s="145"/>
      <c r="T411" s="145"/>
      <c r="U411" s="145"/>
      <c r="V411" s="145"/>
      <c r="W411" s="145"/>
      <c r="X411" s="145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145"/>
      <c r="AN411" s="145"/>
      <c r="AO411" s="145"/>
      <c r="AP411" s="145"/>
      <c r="AQ411" s="145"/>
      <c r="AR411" s="145"/>
      <c r="AS411" s="145"/>
      <c r="AT411" s="145"/>
      <c r="AU411" s="145"/>
    </row>
    <row r="412" spans="1:47" outlineLevel="1">
      <c r="A412" s="146"/>
      <c r="B412" s="149"/>
      <c r="C412" s="166" t="s">
        <v>497</v>
      </c>
      <c r="D412" s="190"/>
      <c r="E412" s="181">
        <v>192.4</v>
      </c>
      <c r="F412" s="200"/>
      <c r="G412" s="151"/>
      <c r="H412" s="176">
        <v>0</v>
      </c>
      <c r="I412" s="199"/>
      <c r="J412" s="145"/>
      <c r="K412" s="145"/>
      <c r="L412" s="145"/>
      <c r="M412" s="145"/>
      <c r="N412" s="145"/>
      <c r="O412" s="145"/>
      <c r="P412" s="145"/>
      <c r="Q412" s="145"/>
      <c r="R412" s="145" t="s">
        <v>127</v>
      </c>
      <c r="S412" s="145">
        <v>0</v>
      </c>
      <c r="T412" s="145"/>
      <c r="U412" s="145"/>
      <c r="V412" s="145"/>
      <c r="W412" s="145"/>
      <c r="X412" s="145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145"/>
      <c r="AN412" s="145"/>
      <c r="AO412" s="145"/>
      <c r="AP412" s="145"/>
      <c r="AQ412" s="145"/>
      <c r="AR412" s="145"/>
      <c r="AS412" s="145"/>
      <c r="AT412" s="145"/>
      <c r="AU412" s="145"/>
    </row>
    <row r="413" spans="1:47" outlineLevel="1">
      <c r="A413" s="146">
        <v>124</v>
      </c>
      <c r="B413" s="149" t="s">
        <v>503</v>
      </c>
      <c r="C413" s="165" t="s">
        <v>504</v>
      </c>
      <c r="D413" s="189" t="s">
        <v>151</v>
      </c>
      <c r="E413" s="151">
        <v>192.4</v>
      </c>
      <c r="F413" s="200"/>
      <c r="G413" s="151">
        <f>ROUND(E413*F413,2)</f>
        <v>0</v>
      </c>
      <c r="H413" s="176" t="s">
        <v>954</v>
      </c>
      <c r="I413" s="199"/>
      <c r="J413" s="145"/>
      <c r="K413" s="145"/>
      <c r="L413" s="145"/>
      <c r="M413" s="145"/>
      <c r="N413" s="145"/>
      <c r="O413" s="145"/>
      <c r="P413" s="145"/>
      <c r="Q413" s="145"/>
      <c r="R413" s="145" t="s">
        <v>125</v>
      </c>
      <c r="S413" s="145"/>
      <c r="T413" s="145"/>
      <c r="U413" s="145"/>
      <c r="V413" s="145"/>
      <c r="W413" s="145"/>
      <c r="X413" s="145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145"/>
      <c r="AN413" s="145"/>
      <c r="AO413" s="145"/>
      <c r="AP413" s="145"/>
      <c r="AQ413" s="145"/>
      <c r="AR413" s="145"/>
      <c r="AS413" s="145"/>
      <c r="AT413" s="145"/>
      <c r="AU413" s="145"/>
    </row>
    <row r="414" spans="1:47" outlineLevel="1">
      <c r="A414" s="146"/>
      <c r="B414" s="149"/>
      <c r="C414" s="166" t="s">
        <v>497</v>
      </c>
      <c r="D414" s="190"/>
      <c r="E414" s="181">
        <v>192.4</v>
      </c>
      <c r="F414" s="200"/>
      <c r="G414" s="151"/>
      <c r="H414" s="176">
        <v>0</v>
      </c>
      <c r="I414" s="199"/>
      <c r="J414" s="145"/>
      <c r="K414" s="145"/>
      <c r="L414" s="145"/>
      <c r="M414" s="145"/>
      <c r="N414" s="145"/>
      <c r="O414" s="145"/>
      <c r="P414" s="145"/>
      <c r="Q414" s="145"/>
      <c r="R414" s="145" t="s">
        <v>127</v>
      </c>
      <c r="S414" s="145">
        <v>0</v>
      </c>
      <c r="T414" s="145"/>
      <c r="U414" s="145"/>
      <c r="V414" s="145"/>
      <c r="W414" s="145"/>
      <c r="X414" s="145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145"/>
      <c r="AN414" s="145"/>
      <c r="AO414" s="145"/>
      <c r="AP414" s="145"/>
      <c r="AQ414" s="145"/>
      <c r="AR414" s="145"/>
      <c r="AS414" s="145"/>
      <c r="AT414" s="145"/>
      <c r="AU414" s="145"/>
    </row>
    <row r="415" spans="1:47" outlineLevel="1">
      <c r="A415" s="146">
        <v>125</v>
      </c>
      <c r="B415" s="149" t="s">
        <v>505</v>
      </c>
      <c r="C415" s="165" t="s">
        <v>506</v>
      </c>
      <c r="D415" s="189" t="s">
        <v>151</v>
      </c>
      <c r="E415" s="151">
        <v>962</v>
      </c>
      <c r="F415" s="200"/>
      <c r="G415" s="151">
        <f>ROUND(E415*F415,2)</f>
        <v>0</v>
      </c>
      <c r="H415" s="176" t="s">
        <v>954</v>
      </c>
      <c r="I415" s="199"/>
      <c r="J415" s="145"/>
      <c r="K415" s="145"/>
      <c r="L415" s="145"/>
      <c r="M415" s="145"/>
      <c r="N415" s="145"/>
      <c r="O415" s="145"/>
      <c r="P415" s="145"/>
      <c r="Q415" s="145"/>
      <c r="R415" s="145" t="s">
        <v>125</v>
      </c>
      <c r="S415" s="145"/>
      <c r="T415" s="145"/>
      <c r="U415" s="145"/>
      <c r="V415" s="145"/>
      <c r="W415" s="145"/>
      <c r="X415" s="145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145"/>
      <c r="AN415" s="145"/>
      <c r="AO415" s="145"/>
      <c r="AP415" s="145"/>
      <c r="AQ415" s="145"/>
      <c r="AR415" s="145"/>
      <c r="AS415" s="145"/>
      <c r="AT415" s="145"/>
      <c r="AU415" s="145"/>
    </row>
    <row r="416" spans="1:47" outlineLevel="1">
      <c r="A416" s="146"/>
      <c r="B416" s="149"/>
      <c r="C416" s="166" t="s">
        <v>500</v>
      </c>
      <c r="D416" s="190"/>
      <c r="E416" s="181">
        <v>962</v>
      </c>
      <c r="F416" s="200"/>
      <c r="G416" s="151"/>
      <c r="H416" s="176">
        <v>0</v>
      </c>
      <c r="I416" s="199"/>
      <c r="J416" s="145"/>
      <c r="K416" s="145"/>
      <c r="L416" s="145"/>
      <c r="M416" s="145"/>
      <c r="N416" s="145"/>
      <c r="O416" s="145"/>
      <c r="P416" s="145"/>
      <c r="Q416" s="145"/>
      <c r="R416" s="145" t="s">
        <v>127</v>
      </c>
      <c r="S416" s="145">
        <v>0</v>
      </c>
      <c r="T416" s="145"/>
      <c r="U416" s="145"/>
      <c r="V416" s="145"/>
      <c r="W416" s="145"/>
      <c r="X416" s="145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145"/>
      <c r="AN416" s="145"/>
      <c r="AO416" s="145"/>
      <c r="AP416" s="145"/>
      <c r="AQ416" s="145"/>
      <c r="AR416" s="145"/>
      <c r="AS416" s="145"/>
      <c r="AT416" s="145"/>
      <c r="AU416" s="145"/>
    </row>
    <row r="417" spans="1:47" outlineLevel="1">
      <c r="A417" s="146">
        <v>126</v>
      </c>
      <c r="B417" s="149" t="s">
        <v>507</v>
      </c>
      <c r="C417" s="165" t="s">
        <v>508</v>
      </c>
      <c r="D417" s="189" t="s">
        <v>151</v>
      </c>
      <c r="E417" s="151">
        <v>192.4</v>
      </c>
      <c r="F417" s="200"/>
      <c r="G417" s="151">
        <f>ROUND(E417*F417,2)</f>
        <v>0</v>
      </c>
      <c r="H417" s="176" t="s">
        <v>954</v>
      </c>
      <c r="I417" s="199"/>
      <c r="J417" s="145"/>
      <c r="K417" s="145"/>
      <c r="L417" s="145"/>
      <c r="M417" s="145"/>
      <c r="N417" s="145"/>
      <c r="O417" s="145"/>
      <c r="P417" s="145"/>
      <c r="Q417" s="145"/>
      <c r="R417" s="145" t="s">
        <v>125</v>
      </c>
      <c r="S417" s="145"/>
      <c r="T417" s="145"/>
      <c r="U417" s="145"/>
      <c r="V417" s="145"/>
      <c r="W417" s="145"/>
      <c r="X417" s="145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145"/>
      <c r="AN417" s="145"/>
      <c r="AO417" s="145"/>
      <c r="AP417" s="145"/>
      <c r="AQ417" s="145"/>
      <c r="AR417" s="145"/>
      <c r="AS417" s="145"/>
      <c r="AT417" s="145"/>
      <c r="AU417" s="145"/>
    </row>
    <row r="418" spans="1:47" outlineLevel="1">
      <c r="A418" s="146"/>
      <c r="B418" s="149"/>
      <c r="C418" s="166" t="s">
        <v>497</v>
      </c>
      <c r="D418" s="190"/>
      <c r="E418" s="181">
        <v>192.4</v>
      </c>
      <c r="F418" s="200"/>
      <c r="G418" s="151"/>
      <c r="H418" s="176">
        <v>0</v>
      </c>
      <c r="I418" s="199"/>
      <c r="J418" s="145"/>
      <c r="K418" s="145"/>
      <c r="L418" s="145"/>
      <c r="M418" s="145"/>
      <c r="N418" s="145"/>
      <c r="O418" s="145"/>
      <c r="P418" s="145"/>
      <c r="Q418" s="145"/>
      <c r="R418" s="145" t="s">
        <v>127</v>
      </c>
      <c r="S418" s="145">
        <v>0</v>
      </c>
      <c r="T418" s="145"/>
      <c r="U418" s="145"/>
      <c r="V418" s="145"/>
      <c r="W418" s="145"/>
      <c r="X418" s="145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145"/>
      <c r="AN418" s="145"/>
      <c r="AO418" s="145"/>
      <c r="AP418" s="145"/>
      <c r="AQ418" s="145"/>
      <c r="AR418" s="145"/>
      <c r="AS418" s="145"/>
      <c r="AT418" s="145"/>
      <c r="AU418" s="145"/>
    </row>
    <row r="419" spans="1:47">
      <c r="A419" s="147" t="s">
        <v>120</v>
      </c>
      <c r="B419" s="150" t="s">
        <v>72</v>
      </c>
      <c r="C419" s="167" t="s">
        <v>73</v>
      </c>
      <c r="D419" s="191"/>
      <c r="E419" s="152"/>
      <c r="F419" s="201"/>
      <c r="G419" s="152">
        <f>SUMIF(R420:R427,"&lt;&gt;NOR",G420:G427)</f>
        <v>0</v>
      </c>
      <c r="H419" s="177"/>
      <c r="I419" s="199"/>
      <c r="R419" t="s">
        <v>121</v>
      </c>
    </row>
    <row r="420" spans="1:47" outlineLevel="1">
      <c r="A420" s="146">
        <v>127</v>
      </c>
      <c r="B420" s="149" t="s">
        <v>509</v>
      </c>
      <c r="C420" s="165" t="s">
        <v>510</v>
      </c>
      <c r="D420" s="189" t="s">
        <v>151</v>
      </c>
      <c r="E420" s="151">
        <v>234.2</v>
      </c>
      <c r="F420" s="200"/>
      <c r="G420" s="151">
        <f>ROUND(E420*F420,2)</f>
        <v>0</v>
      </c>
      <c r="H420" s="176" t="s">
        <v>954</v>
      </c>
      <c r="I420" s="199"/>
      <c r="J420" s="145"/>
      <c r="K420" s="145"/>
      <c r="L420" s="145"/>
      <c r="M420" s="145"/>
      <c r="N420" s="145"/>
      <c r="O420" s="145"/>
      <c r="P420" s="145"/>
      <c r="Q420" s="145"/>
      <c r="R420" s="145" t="s">
        <v>125</v>
      </c>
      <c r="S420" s="145"/>
      <c r="T420" s="145"/>
      <c r="U420" s="145"/>
      <c r="V420" s="145"/>
      <c r="W420" s="145"/>
      <c r="X420" s="145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145"/>
      <c r="AN420" s="145"/>
      <c r="AO420" s="145"/>
      <c r="AP420" s="145"/>
      <c r="AQ420" s="145"/>
      <c r="AR420" s="145"/>
      <c r="AS420" s="145"/>
      <c r="AT420" s="145"/>
      <c r="AU420" s="145"/>
    </row>
    <row r="421" spans="1:47" outlineLevel="1">
      <c r="A421" s="146"/>
      <c r="B421" s="149"/>
      <c r="C421" s="166" t="s">
        <v>462</v>
      </c>
      <c r="D421" s="190"/>
      <c r="E421" s="181"/>
      <c r="F421" s="200"/>
      <c r="G421" s="151"/>
      <c r="H421" s="176">
        <v>0</v>
      </c>
      <c r="I421" s="199"/>
      <c r="J421" s="145"/>
      <c r="K421" s="145"/>
      <c r="L421" s="145"/>
      <c r="M421" s="145"/>
      <c r="N421" s="145"/>
      <c r="O421" s="145"/>
      <c r="P421" s="145"/>
      <c r="Q421" s="145"/>
      <c r="R421" s="145" t="s">
        <v>127</v>
      </c>
      <c r="S421" s="145">
        <v>0</v>
      </c>
      <c r="T421" s="145"/>
      <c r="U421" s="145"/>
      <c r="V421" s="145"/>
      <c r="W421" s="145"/>
      <c r="X421" s="145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145"/>
      <c r="AN421" s="145"/>
      <c r="AO421" s="145"/>
      <c r="AP421" s="145"/>
      <c r="AQ421" s="145"/>
      <c r="AR421" s="145"/>
      <c r="AS421" s="145"/>
      <c r="AT421" s="145"/>
      <c r="AU421" s="145"/>
    </row>
    <row r="422" spans="1:47" outlineLevel="1">
      <c r="A422" s="146"/>
      <c r="B422" s="149"/>
      <c r="C422" s="166" t="s">
        <v>493</v>
      </c>
      <c r="D422" s="190"/>
      <c r="E422" s="181">
        <v>111.1</v>
      </c>
      <c r="F422" s="200"/>
      <c r="G422" s="151"/>
      <c r="H422" s="176">
        <v>0</v>
      </c>
      <c r="I422" s="199"/>
      <c r="J422" s="145"/>
      <c r="K422" s="145"/>
      <c r="L422" s="145"/>
      <c r="M422" s="145"/>
      <c r="N422" s="145"/>
      <c r="O422" s="145"/>
      <c r="P422" s="145"/>
      <c r="Q422" s="145"/>
      <c r="R422" s="145" t="s">
        <v>127</v>
      </c>
      <c r="S422" s="145">
        <v>0</v>
      </c>
      <c r="T422" s="145"/>
      <c r="U422" s="145"/>
      <c r="V422" s="145"/>
      <c r="W422" s="145"/>
      <c r="X422" s="145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145"/>
      <c r="AN422" s="145"/>
      <c r="AO422" s="145"/>
      <c r="AP422" s="145"/>
      <c r="AQ422" s="145"/>
      <c r="AR422" s="145"/>
      <c r="AS422" s="145"/>
      <c r="AT422" s="145"/>
      <c r="AU422" s="145"/>
    </row>
    <row r="423" spans="1:47" outlineLevel="1">
      <c r="A423" s="146"/>
      <c r="B423" s="149"/>
      <c r="C423" s="166" t="s">
        <v>494</v>
      </c>
      <c r="D423" s="190"/>
      <c r="E423" s="181">
        <v>123.1</v>
      </c>
      <c r="F423" s="200"/>
      <c r="G423" s="151"/>
      <c r="H423" s="176">
        <v>0</v>
      </c>
      <c r="I423" s="199"/>
      <c r="J423" s="145"/>
      <c r="K423" s="145"/>
      <c r="L423" s="145"/>
      <c r="M423" s="145"/>
      <c r="N423" s="145"/>
      <c r="O423" s="145"/>
      <c r="P423" s="145"/>
      <c r="Q423" s="145"/>
      <c r="R423" s="145" t="s">
        <v>127</v>
      </c>
      <c r="S423" s="145">
        <v>0</v>
      </c>
      <c r="T423" s="145"/>
      <c r="U423" s="145"/>
      <c r="V423" s="145"/>
      <c r="W423" s="145"/>
      <c r="X423" s="145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145"/>
      <c r="AN423" s="145"/>
      <c r="AO423" s="145"/>
      <c r="AP423" s="145"/>
      <c r="AQ423" s="145"/>
      <c r="AR423" s="145"/>
      <c r="AS423" s="145"/>
      <c r="AT423" s="145"/>
      <c r="AU423" s="145"/>
    </row>
    <row r="424" spans="1:47" outlineLevel="1">
      <c r="A424" s="146">
        <v>128</v>
      </c>
      <c r="B424" s="149" t="s">
        <v>511</v>
      </c>
      <c r="C424" s="165" t="s">
        <v>512</v>
      </c>
      <c r="D424" s="189" t="s">
        <v>513</v>
      </c>
      <c r="E424" s="151">
        <v>90</v>
      </c>
      <c r="F424" s="200"/>
      <c r="G424" s="151">
        <f>ROUND(E424*F424,2)</f>
        <v>0</v>
      </c>
      <c r="H424" s="176" t="s">
        <v>953</v>
      </c>
      <c r="I424" s="199"/>
      <c r="J424" s="145"/>
      <c r="K424" s="145"/>
      <c r="L424" s="145"/>
      <c r="M424" s="145"/>
      <c r="N424" s="145"/>
      <c r="O424" s="145"/>
      <c r="P424" s="145"/>
      <c r="Q424" s="145"/>
      <c r="R424" s="145" t="s">
        <v>125</v>
      </c>
      <c r="S424" s="145"/>
      <c r="T424" s="145"/>
      <c r="U424" s="145"/>
      <c r="V424" s="145"/>
      <c r="W424" s="145"/>
      <c r="X424" s="145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145"/>
      <c r="AN424" s="145"/>
      <c r="AO424" s="145"/>
      <c r="AP424" s="145"/>
      <c r="AQ424" s="145"/>
      <c r="AR424" s="145"/>
      <c r="AS424" s="145"/>
      <c r="AT424" s="145"/>
      <c r="AU424" s="145"/>
    </row>
    <row r="425" spans="1:47" outlineLevel="1">
      <c r="A425" s="146"/>
      <c r="B425" s="149"/>
      <c r="C425" s="166" t="s">
        <v>514</v>
      </c>
      <c r="D425" s="190"/>
      <c r="E425" s="181">
        <v>90</v>
      </c>
      <c r="F425" s="200"/>
      <c r="G425" s="151"/>
      <c r="H425" s="176">
        <v>0</v>
      </c>
      <c r="I425" s="199"/>
      <c r="J425" s="145"/>
      <c r="K425" s="145"/>
      <c r="L425" s="145"/>
      <c r="M425" s="145"/>
      <c r="N425" s="145"/>
      <c r="O425" s="145"/>
      <c r="P425" s="145"/>
      <c r="Q425" s="145"/>
      <c r="R425" s="145" t="s">
        <v>127</v>
      </c>
      <c r="S425" s="145">
        <v>0</v>
      </c>
      <c r="T425" s="145"/>
      <c r="U425" s="145"/>
      <c r="V425" s="145"/>
      <c r="W425" s="145"/>
      <c r="X425" s="145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145"/>
      <c r="AN425" s="145"/>
      <c r="AO425" s="145"/>
      <c r="AP425" s="145"/>
      <c r="AQ425" s="145"/>
      <c r="AR425" s="145"/>
      <c r="AS425" s="145"/>
      <c r="AT425" s="145"/>
      <c r="AU425" s="145"/>
    </row>
    <row r="426" spans="1:47" outlineLevel="1">
      <c r="A426" s="146">
        <v>129</v>
      </c>
      <c r="B426" s="149" t="s">
        <v>515</v>
      </c>
      <c r="C426" s="165" t="s">
        <v>516</v>
      </c>
      <c r="D426" s="189" t="s">
        <v>513</v>
      </c>
      <c r="E426" s="151">
        <v>55</v>
      </c>
      <c r="F426" s="200"/>
      <c r="G426" s="151">
        <f>ROUND(E426*F426,2)</f>
        <v>0</v>
      </c>
      <c r="H426" s="176" t="s">
        <v>954</v>
      </c>
      <c r="I426" s="199"/>
      <c r="J426" s="145"/>
      <c r="K426" s="145"/>
      <c r="L426" s="145"/>
      <c r="M426" s="145"/>
      <c r="N426" s="145"/>
      <c r="O426" s="145"/>
      <c r="P426" s="145"/>
      <c r="Q426" s="145"/>
      <c r="R426" s="145" t="s">
        <v>125</v>
      </c>
      <c r="S426" s="145"/>
      <c r="T426" s="145"/>
      <c r="U426" s="145"/>
      <c r="V426" s="145"/>
      <c r="W426" s="145"/>
      <c r="X426" s="145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145"/>
      <c r="AN426" s="145"/>
      <c r="AO426" s="145"/>
      <c r="AP426" s="145"/>
      <c r="AQ426" s="145"/>
      <c r="AR426" s="145"/>
      <c r="AS426" s="145"/>
      <c r="AT426" s="145"/>
      <c r="AU426" s="145"/>
    </row>
    <row r="427" spans="1:47" outlineLevel="1">
      <c r="A427" s="146"/>
      <c r="B427" s="149"/>
      <c r="C427" s="166" t="s">
        <v>517</v>
      </c>
      <c r="D427" s="190"/>
      <c r="E427" s="181">
        <v>55</v>
      </c>
      <c r="F427" s="200"/>
      <c r="G427" s="151"/>
      <c r="H427" s="176">
        <v>0</v>
      </c>
      <c r="I427" s="199"/>
      <c r="J427" s="145"/>
      <c r="K427" s="145"/>
      <c r="L427" s="145"/>
      <c r="M427" s="145"/>
      <c r="N427" s="145"/>
      <c r="O427" s="145"/>
      <c r="P427" s="145"/>
      <c r="Q427" s="145"/>
      <c r="R427" s="145" t="s">
        <v>127</v>
      </c>
      <c r="S427" s="145">
        <v>0</v>
      </c>
      <c r="T427" s="145"/>
      <c r="U427" s="145"/>
      <c r="V427" s="145"/>
      <c r="W427" s="145"/>
      <c r="X427" s="145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145"/>
      <c r="AN427" s="145"/>
      <c r="AO427" s="145"/>
      <c r="AP427" s="145"/>
      <c r="AQ427" s="145"/>
      <c r="AR427" s="145"/>
      <c r="AS427" s="145"/>
      <c r="AT427" s="145"/>
      <c r="AU427" s="145"/>
    </row>
    <row r="428" spans="1:47">
      <c r="A428" s="147" t="s">
        <v>120</v>
      </c>
      <c r="B428" s="150" t="s">
        <v>74</v>
      </c>
      <c r="C428" s="167" t="s">
        <v>75</v>
      </c>
      <c r="D428" s="191"/>
      <c r="E428" s="152"/>
      <c r="F428" s="201"/>
      <c r="G428" s="152">
        <f>SUMIF(R429:R540,"&lt;&gt;NOR",G429:G540)</f>
        <v>0</v>
      </c>
      <c r="H428" s="177"/>
      <c r="I428" s="199"/>
      <c r="R428" t="s">
        <v>121</v>
      </c>
    </row>
    <row r="429" spans="1:47" outlineLevel="1">
      <c r="A429" s="146">
        <v>130</v>
      </c>
      <c r="B429" s="149" t="s">
        <v>518</v>
      </c>
      <c r="C429" s="165" t="s">
        <v>519</v>
      </c>
      <c r="D429" s="189" t="s">
        <v>133</v>
      </c>
      <c r="E429" s="200">
        <v>18.2</v>
      </c>
      <c r="F429" s="200"/>
      <c r="G429" s="200">
        <f>ROUND(E429*F429,2)</f>
        <v>0</v>
      </c>
      <c r="H429" s="176" t="s">
        <v>954</v>
      </c>
      <c r="I429" s="199"/>
      <c r="J429" s="145"/>
      <c r="K429" s="145"/>
      <c r="L429" s="145"/>
      <c r="M429" s="145"/>
      <c r="N429" s="145"/>
      <c r="O429" s="145"/>
      <c r="P429" s="145"/>
      <c r="Q429" s="145"/>
      <c r="R429" s="145" t="s">
        <v>125</v>
      </c>
      <c r="S429" s="145"/>
      <c r="T429" s="145"/>
      <c r="U429" s="145"/>
      <c r="V429" s="145"/>
      <c r="W429" s="145"/>
      <c r="X429" s="145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145"/>
      <c r="AN429" s="145"/>
      <c r="AO429" s="145"/>
      <c r="AP429" s="145"/>
      <c r="AQ429" s="145"/>
      <c r="AR429" s="145"/>
      <c r="AS429" s="145"/>
      <c r="AT429" s="145"/>
      <c r="AU429" s="145"/>
    </row>
    <row r="430" spans="1:47" outlineLevel="1">
      <c r="A430" s="146"/>
      <c r="B430" s="149"/>
      <c r="C430" s="166" t="s">
        <v>1645</v>
      </c>
      <c r="D430" s="190"/>
      <c r="E430" s="181">
        <v>18.2</v>
      </c>
      <c r="F430" s="200"/>
      <c r="G430" s="200"/>
      <c r="H430" s="176">
        <v>0</v>
      </c>
      <c r="I430" s="199"/>
      <c r="J430" s="145"/>
      <c r="K430" s="145"/>
      <c r="L430" s="145"/>
      <c r="M430" s="145"/>
      <c r="N430" s="145"/>
      <c r="O430" s="145"/>
      <c r="P430" s="145"/>
      <c r="Q430" s="145"/>
      <c r="R430" s="145" t="s">
        <v>127</v>
      </c>
      <c r="S430" s="145">
        <v>0</v>
      </c>
      <c r="T430" s="145"/>
      <c r="U430" s="145"/>
      <c r="V430" s="145"/>
      <c r="W430" s="145"/>
      <c r="X430" s="145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145"/>
      <c r="AN430" s="145"/>
      <c r="AO430" s="145"/>
      <c r="AP430" s="145"/>
      <c r="AQ430" s="145"/>
      <c r="AR430" s="145"/>
      <c r="AS430" s="145"/>
      <c r="AT430" s="145"/>
      <c r="AU430" s="145"/>
    </row>
    <row r="431" spans="1:47" outlineLevel="1">
      <c r="A431" s="146">
        <v>131</v>
      </c>
      <c r="B431" s="149" t="s">
        <v>520</v>
      </c>
      <c r="C431" s="165" t="s">
        <v>521</v>
      </c>
      <c r="D431" s="189" t="s">
        <v>124</v>
      </c>
      <c r="E431" s="200">
        <v>4</v>
      </c>
      <c r="F431" s="200"/>
      <c r="G431" s="200">
        <f>ROUND(E431*F431,2)</f>
        <v>0</v>
      </c>
      <c r="H431" s="176" t="s">
        <v>954</v>
      </c>
      <c r="I431" s="199"/>
      <c r="J431" s="145"/>
      <c r="K431" s="145"/>
      <c r="L431" s="145"/>
      <c r="M431" s="145"/>
      <c r="N431" s="145"/>
      <c r="O431" s="145"/>
      <c r="P431" s="145"/>
      <c r="Q431" s="145"/>
      <c r="R431" s="145" t="s">
        <v>125</v>
      </c>
      <c r="S431" s="145"/>
      <c r="T431" s="145"/>
      <c r="U431" s="145"/>
      <c r="V431" s="145"/>
      <c r="W431" s="145"/>
      <c r="X431" s="145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145"/>
      <c r="AN431" s="145"/>
      <c r="AO431" s="145"/>
      <c r="AP431" s="145"/>
      <c r="AQ431" s="145"/>
      <c r="AR431" s="145"/>
      <c r="AS431" s="145"/>
      <c r="AT431" s="145"/>
      <c r="AU431" s="145"/>
    </row>
    <row r="432" spans="1:47" outlineLevel="1">
      <c r="A432" s="146"/>
      <c r="B432" s="149"/>
      <c r="C432" s="166" t="s">
        <v>522</v>
      </c>
      <c r="D432" s="190"/>
      <c r="E432" s="181">
        <v>4</v>
      </c>
      <c r="F432" s="200"/>
      <c r="G432" s="200"/>
      <c r="H432" s="176">
        <v>0</v>
      </c>
      <c r="I432" s="199"/>
      <c r="J432" s="145"/>
      <c r="K432" s="145"/>
      <c r="L432" s="145"/>
      <c r="M432" s="145"/>
      <c r="N432" s="145"/>
      <c r="O432" s="145"/>
      <c r="P432" s="145"/>
      <c r="Q432" s="145"/>
      <c r="R432" s="145" t="s">
        <v>127</v>
      </c>
      <c r="S432" s="145">
        <v>0</v>
      </c>
      <c r="T432" s="145"/>
      <c r="U432" s="145"/>
      <c r="V432" s="145"/>
      <c r="W432" s="145"/>
      <c r="X432" s="145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145"/>
      <c r="AN432" s="145"/>
      <c r="AO432" s="145"/>
      <c r="AP432" s="145"/>
      <c r="AQ432" s="145"/>
      <c r="AR432" s="145"/>
      <c r="AS432" s="145"/>
      <c r="AT432" s="145"/>
      <c r="AU432" s="145"/>
    </row>
    <row r="433" spans="1:47" outlineLevel="1">
      <c r="A433" s="146">
        <v>132</v>
      </c>
      <c r="B433" s="149" t="s">
        <v>523</v>
      </c>
      <c r="C433" s="165" t="s">
        <v>524</v>
      </c>
      <c r="D433" s="189" t="s">
        <v>124</v>
      </c>
      <c r="E433" s="200">
        <v>1</v>
      </c>
      <c r="F433" s="200"/>
      <c r="G433" s="200">
        <f>ROUND(E433*F433,2)</f>
        <v>0</v>
      </c>
      <c r="H433" s="176" t="s">
        <v>954</v>
      </c>
      <c r="I433" s="199"/>
      <c r="J433" s="145"/>
      <c r="K433" s="145"/>
      <c r="L433" s="145"/>
      <c r="M433" s="145"/>
      <c r="N433" s="145"/>
      <c r="O433" s="145"/>
      <c r="P433" s="145"/>
      <c r="Q433" s="145"/>
      <c r="R433" s="145" t="s">
        <v>125</v>
      </c>
      <c r="S433" s="145"/>
      <c r="T433" s="145"/>
      <c r="U433" s="145"/>
      <c r="V433" s="145"/>
      <c r="W433" s="145"/>
      <c r="X433" s="145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145"/>
      <c r="AN433" s="145"/>
      <c r="AO433" s="145"/>
      <c r="AP433" s="145"/>
      <c r="AQ433" s="145"/>
      <c r="AR433" s="145"/>
      <c r="AS433" s="145"/>
      <c r="AT433" s="145"/>
      <c r="AU433" s="145"/>
    </row>
    <row r="434" spans="1:47" outlineLevel="1">
      <c r="A434" s="146"/>
      <c r="B434" s="149"/>
      <c r="C434" s="166" t="s">
        <v>126</v>
      </c>
      <c r="D434" s="190"/>
      <c r="E434" s="181">
        <v>1</v>
      </c>
      <c r="F434" s="200"/>
      <c r="G434" s="200"/>
      <c r="H434" s="176">
        <v>0</v>
      </c>
      <c r="I434" s="199"/>
      <c r="J434" s="145"/>
      <c r="K434" s="145"/>
      <c r="L434" s="145"/>
      <c r="M434" s="145"/>
      <c r="N434" s="145"/>
      <c r="O434" s="145"/>
      <c r="P434" s="145"/>
      <c r="Q434" s="145"/>
      <c r="R434" s="145" t="s">
        <v>127</v>
      </c>
      <c r="S434" s="145">
        <v>0</v>
      </c>
      <c r="T434" s="145"/>
      <c r="U434" s="145"/>
      <c r="V434" s="145"/>
      <c r="W434" s="145"/>
      <c r="X434" s="145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145"/>
      <c r="AN434" s="145"/>
      <c r="AO434" s="145"/>
      <c r="AP434" s="145"/>
      <c r="AQ434" s="145"/>
      <c r="AR434" s="145"/>
      <c r="AS434" s="145"/>
      <c r="AT434" s="145"/>
      <c r="AU434" s="145"/>
    </row>
    <row r="435" spans="1:47" outlineLevel="1">
      <c r="A435" s="146">
        <v>133</v>
      </c>
      <c r="B435" s="149" t="s">
        <v>525</v>
      </c>
      <c r="C435" s="165" t="s">
        <v>526</v>
      </c>
      <c r="D435" s="189" t="s">
        <v>124</v>
      </c>
      <c r="E435" s="200">
        <v>1</v>
      </c>
      <c r="F435" s="200"/>
      <c r="G435" s="200">
        <f>ROUND(E435*F435,2)</f>
        <v>0</v>
      </c>
      <c r="H435" s="176" t="s">
        <v>954</v>
      </c>
      <c r="I435" s="199"/>
      <c r="J435" s="145"/>
      <c r="K435" s="145"/>
      <c r="L435" s="145"/>
      <c r="M435" s="145"/>
      <c r="N435" s="145"/>
      <c r="O435" s="145"/>
      <c r="P435" s="145"/>
      <c r="Q435" s="145"/>
      <c r="R435" s="145" t="s">
        <v>125</v>
      </c>
      <c r="S435" s="145"/>
      <c r="T435" s="145"/>
      <c r="U435" s="145"/>
      <c r="V435" s="145"/>
      <c r="W435" s="145"/>
      <c r="X435" s="145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145"/>
      <c r="AN435" s="145"/>
      <c r="AO435" s="145"/>
      <c r="AP435" s="145"/>
      <c r="AQ435" s="145"/>
      <c r="AR435" s="145"/>
      <c r="AS435" s="145"/>
      <c r="AT435" s="145"/>
      <c r="AU435" s="145"/>
    </row>
    <row r="436" spans="1:47" outlineLevel="1">
      <c r="A436" s="146"/>
      <c r="B436" s="149"/>
      <c r="C436" s="166" t="s">
        <v>126</v>
      </c>
      <c r="D436" s="190"/>
      <c r="E436" s="181">
        <v>1</v>
      </c>
      <c r="F436" s="200"/>
      <c r="G436" s="200"/>
      <c r="H436" s="176">
        <v>0</v>
      </c>
      <c r="I436" s="199"/>
      <c r="J436" s="145"/>
      <c r="K436" s="145"/>
      <c r="L436" s="145"/>
      <c r="M436" s="145"/>
      <c r="N436" s="145"/>
      <c r="O436" s="145"/>
      <c r="P436" s="145"/>
      <c r="Q436" s="145"/>
      <c r="R436" s="145" t="s">
        <v>127</v>
      </c>
      <c r="S436" s="145">
        <v>0</v>
      </c>
      <c r="T436" s="145"/>
      <c r="U436" s="145"/>
      <c r="V436" s="145"/>
      <c r="W436" s="145"/>
      <c r="X436" s="145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145"/>
      <c r="AN436" s="145"/>
      <c r="AO436" s="145"/>
      <c r="AP436" s="145"/>
      <c r="AQ436" s="145"/>
      <c r="AR436" s="145"/>
      <c r="AS436" s="145"/>
      <c r="AT436" s="145"/>
      <c r="AU436" s="145"/>
    </row>
    <row r="437" spans="1:47" outlineLevel="1">
      <c r="A437" s="146">
        <v>134</v>
      </c>
      <c r="B437" s="149" t="s">
        <v>527</v>
      </c>
      <c r="C437" s="165" t="s">
        <v>528</v>
      </c>
      <c r="D437" s="189" t="s">
        <v>151</v>
      </c>
      <c r="E437" s="200">
        <v>1.7729999999999999</v>
      </c>
      <c r="F437" s="200"/>
      <c r="G437" s="200">
        <f>ROUND(E437*F437,2)</f>
        <v>0</v>
      </c>
      <c r="H437" s="176" t="s">
        <v>954</v>
      </c>
      <c r="I437" s="199"/>
      <c r="J437" s="145"/>
      <c r="K437" s="145"/>
      <c r="L437" s="145"/>
      <c r="M437" s="145"/>
      <c r="N437" s="145"/>
      <c r="O437" s="145"/>
      <c r="P437" s="145"/>
      <c r="Q437" s="145"/>
      <c r="R437" s="145" t="s">
        <v>125</v>
      </c>
      <c r="S437" s="145"/>
      <c r="T437" s="145"/>
      <c r="U437" s="145"/>
      <c r="V437" s="145"/>
      <c r="W437" s="145"/>
      <c r="X437" s="145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145"/>
      <c r="AN437" s="145"/>
      <c r="AO437" s="145"/>
      <c r="AP437" s="145"/>
      <c r="AQ437" s="145"/>
      <c r="AR437" s="145"/>
      <c r="AS437" s="145"/>
      <c r="AT437" s="145"/>
      <c r="AU437" s="145"/>
    </row>
    <row r="438" spans="1:47" outlineLevel="1">
      <c r="A438" s="146"/>
      <c r="B438" s="149"/>
      <c r="C438" s="166" t="s">
        <v>529</v>
      </c>
      <c r="D438" s="190"/>
      <c r="E438" s="181">
        <v>1.7729999999999999</v>
      </c>
      <c r="F438" s="200"/>
      <c r="G438" s="200"/>
      <c r="H438" s="176">
        <v>0</v>
      </c>
      <c r="I438" s="199"/>
      <c r="J438" s="145"/>
      <c r="K438" s="145"/>
      <c r="L438" s="145"/>
      <c r="M438" s="145"/>
      <c r="N438" s="145"/>
      <c r="O438" s="145"/>
      <c r="P438" s="145"/>
      <c r="Q438" s="145"/>
      <c r="R438" s="145" t="s">
        <v>127</v>
      </c>
      <c r="S438" s="145">
        <v>0</v>
      </c>
      <c r="T438" s="145"/>
      <c r="U438" s="145"/>
      <c r="V438" s="145"/>
      <c r="W438" s="145"/>
      <c r="X438" s="145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145"/>
      <c r="AN438" s="145"/>
      <c r="AO438" s="145"/>
      <c r="AP438" s="145"/>
      <c r="AQ438" s="145"/>
      <c r="AR438" s="145"/>
      <c r="AS438" s="145"/>
      <c r="AT438" s="145"/>
      <c r="AU438" s="145"/>
    </row>
    <row r="439" spans="1:47" outlineLevel="1">
      <c r="A439" s="146">
        <v>135</v>
      </c>
      <c r="B439" s="149" t="s">
        <v>530</v>
      </c>
      <c r="C439" s="165" t="s">
        <v>531</v>
      </c>
      <c r="D439" s="189" t="s">
        <v>151</v>
      </c>
      <c r="E439" s="200">
        <v>4.7674000000000003</v>
      </c>
      <c r="F439" s="200"/>
      <c r="G439" s="200">
        <f>ROUND(E439*F439,2)</f>
        <v>0</v>
      </c>
      <c r="H439" s="176" t="s">
        <v>954</v>
      </c>
      <c r="I439" s="199"/>
      <c r="J439" s="145"/>
      <c r="K439" s="145"/>
      <c r="L439" s="145"/>
      <c r="M439" s="145"/>
      <c r="N439" s="145"/>
      <c r="O439" s="145"/>
      <c r="P439" s="145"/>
      <c r="Q439" s="145"/>
      <c r="R439" s="145" t="s">
        <v>125</v>
      </c>
      <c r="S439" s="145"/>
      <c r="T439" s="145"/>
      <c r="U439" s="145"/>
      <c r="V439" s="145"/>
      <c r="W439" s="145"/>
      <c r="X439" s="145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145"/>
      <c r="AN439" s="145"/>
      <c r="AO439" s="145"/>
      <c r="AP439" s="145"/>
      <c r="AQ439" s="145"/>
      <c r="AR439" s="145"/>
      <c r="AS439" s="145"/>
      <c r="AT439" s="145"/>
      <c r="AU439" s="145"/>
    </row>
    <row r="440" spans="1:47" outlineLevel="1">
      <c r="A440" s="146"/>
      <c r="B440" s="149"/>
      <c r="C440" s="166" t="s">
        <v>532</v>
      </c>
      <c r="D440" s="190"/>
      <c r="E440" s="181">
        <v>4.7674000000000003</v>
      </c>
      <c r="F440" s="200"/>
      <c r="G440" s="200"/>
      <c r="H440" s="176">
        <v>0</v>
      </c>
      <c r="I440" s="199"/>
      <c r="J440" s="145"/>
      <c r="K440" s="145"/>
      <c r="L440" s="145"/>
      <c r="M440" s="145"/>
      <c r="N440" s="145"/>
      <c r="O440" s="145"/>
      <c r="P440" s="145"/>
      <c r="Q440" s="145"/>
      <c r="R440" s="145" t="s">
        <v>127</v>
      </c>
      <c r="S440" s="145">
        <v>0</v>
      </c>
      <c r="T440" s="145"/>
      <c r="U440" s="145"/>
      <c r="V440" s="145"/>
      <c r="W440" s="145"/>
      <c r="X440" s="145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145"/>
      <c r="AN440" s="145"/>
      <c r="AO440" s="145"/>
      <c r="AP440" s="145"/>
      <c r="AQ440" s="145"/>
      <c r="AR440" s="145"/>
      <c r="AS440" s="145"/>
      <c r="AT440" s="145"/>
      <c r="AU440" s="145"/>
    </row>
    <row r="441" spans="1:47" outlineLevel="1">
      <c r="A441" s="146">
        <v>136</v>
      </c>
      <c r="B441" s="149" t="s">
        <v>533</v>
      </c>
      <c r="C441" s="165" t="s">
        <v>534</v>
      </c>
      <c r="D441" s="189" t="s">
        <v>151</v>
      </c>
      <c r="E441" s="200">
        <v>1.9357500000000001</v>
      </c>
      <c r="F441" s="200"/>
      <c r="G441" s="200">
        <f>ROUND(E441*F441,2)</f>
        <v>0</v>
      </c>
      <c r="H441" s="176" t="s">
        <v>954</v>
      </c>
      <c r="I441" s="199"/>
      <c r="J441" s="145"/>
      <c r="K441" s="145"/>
      <c r="L441" s="145"/>
      <c r="M441" s="145"/>
      <c r="N441" s="145"/>
      <c r="O441" s="145"/>
      <c r="P441" s="145"/>
      <c r="Q441" s="145"/>
      <c r="R441" s="145" t="s">
        <v>125</v>
      </c>
      <c r="S441" s="145"/>
      <c r="T441" s="145"/>
      <c r="U441" s="145"/>
      <c r="V441" s="145"/>
      <c r="W441" s="145"/>
      <c r="X441" s="145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145"/>
      <c r="AN441" s="145"/>
      <c r="AO441" s="145"/>
      <c r="AP441" s="145"/>
      <c r="AQ441" s="145"/>
      <c r="AR441" s="145"/>
      <c r="AS441" s="145"/>
      <c r="AT441" s="145"/>
      <c r="AU441" s="145"/>
    </row>
    <row r="442" spans="1:47" outlineLevel="1">
      <c r="A442" s="146"/>
      <c r="B442" s="149"/>
      <c r="C442" s="166" t="s">
        <v>535</v>
      </c>
      <c r="D442" s="190"/>
      <c r="E442" s="181">
        <v>1.9357500000000001</v>
      </c>
      <c r="F442" s="200"/>
      <c r="G442" s="200"/>
      <c r="H442" s="176">
        <v>0</v>
      </c>
      <c r="I442" s="199"/>
      <c r="J442" s="145"/>
      <c r="K442" s="145"/>
      <c r="L442" s="145"/>
      <c r="M442" s="145"/>
      <c r="N442" s="145"/>
      <c r="O442" s="145"/>
      <c r="P442" s="145"/>
      <c r="Q442" s="145"/>
      <c r="R442" s="145" t="s">
        <v>127</v>
      </c>
      <c r="S442" s="145">
        <v>0</v>
      </c>
      <c r="T442" s="145"/>
      <c r="U442" s="145"/>
      <c r="V442" s="145"/>
      <c r="W442" s="145"/>
      <c r="X442" s="145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145"/>
      <c r="AN442" s="145"/>
      <c r="AO442" s="145"/>
      <c r="AP442" s="145"/>
      <c r="AQ442" s="145"/>
      <c r="AR442" s="145"/>
      <c r="AS442" s="145"/>
      <c r="AT442" s="145"/>
      <c r="AU442" s="145"/>
    </row>
    <row r="443" spans="1:47" outlineLevel="1">
      <c r="A443" s="146">
        <v>137</v>
      </c>
      <c r="B443" s="149" t="s">
        <v>536</v>
      </c>
      <c r="C443" s="165" t="s">
        <v>537</v>
      </c>
      <c r="D443" s="189" t="s">
        <v>234</v>
      </c>
      <c r="E443" s="200">
        <v>3.46</v>
      </c>
      <c r="F443" s="200"/>
      <c r="G443" s="200">
        <f>ROUND(E443*F443,2)</f>
        <v>0</v>
      </c>
      <c r="H443" s="176" t="s">
        <v>954</v>
      </c>
      <c r="I443" s="199"/>
      <c r="J443" s="145"/>
      <c r="K443" s="145"/>
      <c r="L443" s="145"/>
      <c r="M443" s="145"/>
      <c r="N443" s="145"/>
      <c r="O443" s="145"/>
      <c r="P443" s="145"/>
      <c r="Q443" s="145"/>
      <c r="R443" s="145" t="s">
        <v>125</v>
      </c>
      <c r="S443" s="145"/>
      <c r="T443" s="145"/>
      <c r="U443" s="145"/>
      <c r="V443" s="145"/>
      <c r="W443" s="145"/>
      <c r="X443" s="145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145"/>
      <c r="AN443" s="145"/>
      <c r="AO443" s="145"/>
      <c r="AP443" s="145"/>
      <c r="AQ443" s="145"/>
      <c r="AR443" s="145"/>
      <c r="AS443" s="145"/>
      <c r="AT443" s="145"/>
      <c r="AU443" s="145"/>
    </row>
    <row r="444" spans="1:47" outlineLevel="1">
      <c r="A444" s="146"/>
      <c r="B444" s="149"/>
      <c r="C444" s="166" t="s">
        <v>538</v>
      </c>
      <c r="D444" s="190"/>
      <c r="E444" s="181">
        <v>3.46</v>
      </c>
      <c r="F444" s="200"/>
      <c r="G444" s="200"/>
      <c r="H444" s="176">
        <v>0</v>
      </c>
      <c r="I444" s="199"/>
      <c r="J444" s="145"/>
      <c r="K444" s="145"/>
      <c r="L444" s="145"/>
      <c r="M444" s="145"/>
      <c r="N444" s="145"/>
      <c r="O444" s="145"/>
      <c r="P444" s="145"/>
      <c r="Q444" s="145"/>
      <c r="R444" s="145" t="s">
        <v>127</v>
      </c>
      <c r="S444" s="145">
        <v>0</v>
      </c>
      <c r="T444" s="145"/>
      <c r="U444" s="145"/>
      <c r="V444" s="145"/>
      <c r="W444" s="145"/>
      <c r="X444" s="145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145"/>
      <c r="AN444" s="145"/>
      <c r="AO444" s="145"/>
      <c r="AP444" s="145"/>
      <c r="AQ444" s="145"/>
      <c r="AR444" s="145"/>
      <c r="AS444" s="145"/>
      <c r="AT444" s="145"/>
      <c r="AU444" s="145"/>
    </row>
    <row r="445" spans="1:47" outlineLevel="1">
      <c r="A445" s="146">
        <v>138</v>
      </c>
      <c r="B445" s="149" t="s">
        <v>539</v>
      </c>
      <c r="C445" s="165" t="s">
        <v>540</v>
      </c>
      <c r="D445" s="189" t="s">
        <v>133</v>
      </c>
      <c r="E445" s="200">
        <v>82.05</v>
      </c>
      <c r="F445" s="200"/>
      <c r="G445" s="200">
        <f>ROUND(E445*F445,2)</f>
        <v>0</v>
      </c>
      <c r="H445" s="176" t="s">
        <v>954</v>
      </c>
      <c r="I445" s="199"/>
      <c r="J445" s="145"/>
      <c r="K445" s="145"/>
      <c r="L445" s="145"/>
      <c r="M445" s="145"/>
      <c r="N445" s="145"/>
      <c r="O445" s="145"/>
      <c r="P445" s="145"/>
      <c r="Q445" s="145"/>
      <c r="R445" s="145" t="s">
        <v>125</v>
      </c>
      <c r="S445" s="145"/>
      <c r="T445" s="145"/>
      <c r="U445" s="145"/>
      <c r="V445" s="145"/>
      <c r="W445" s="145"/>
      <c r="X445" s="145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145"/>
      <c r="AN445" s="145"/>
      <c r="AO445" s="145"/>
      <c r="AP445" s="145"/>
      <c r="AQ445" s="145"/>
      <c r="AR445" s="145"/>
      <c r="AS445" s="145"/>
      <c r="AT445" s="145"/>
      <c r="AU445" s="145"/>
    </row>
    <row r="446" spans="1:47" ht="22.5" outlineLevel="1">
      <c r="A446" s="146"/>
      <c r="B446" s="149"/>
      <c r="C446" s="166" t="s">
        <v>1646</v>
      </c>
      <c r="D446" s="190"/>
      <c r="E446" s="181">
        <v>55.366501999999997</v>
      </c>
      <c r="F446" s="200"/>
      <c r="G446" s="200"/>
      <c r="H446" s="176">
        <v>0</v>
      </c>
      <c r="I446" s="199"/>
      <c r="J446" s="145"/>
      <c r="K446" s="145"/>
      <c r="L446" s="145"/>
      <c r="M446" s="145"/>
      <c r="N446" s="145"/>
      <c r="O446" s="145"/>
      <c r="P446" s="145"/>
      <c r="Q446" s="145"/>
      <c r="R446" s="145" t="s">
        <v>127</v>
      </c>
      <c r="S446" s="145">
        <v>0</v>
      </c>
      <c r="T446" s="145"/>
      <c r="U446" s="145"/>
      <c r="V446" s="145"/>
      <c r="W446" s="145"/>
      <c r="X446" s="145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145"/>
      <c r="AN446" s="145"/>
      <c r="AO446" s="145"/>
      <c r="AP446" s="145"/>
      <c r="AQ446" s="145"/>
      <c r="AR446" s="145"/>
      <c r="AS446" s="145"/>
      <c r="AT446" s="145"/>
      <c r="AU446" s="145"/>
    </row>
    <row r="447" spans="1:47" ht="22.5" outlineLevel="1">
      <c r="A447" s="146"/>
      <c r="B447" s="149"/>
      <c r="C447" s="166" t="s">
        <v>541</v>
      </c>
      <c r="D447" s="190"/>
      <c r="E447" s="181">
        <v>26.682099999999998</v>
      </c>
      <c r="F447" s="200"/>
      <c r="G447" s="200"/>
      <c r="H447" s="176">
        <v>0</v>
      </c>
      <c r="I447" s="199"/>
      <c r="J447" s="145"/>
      <c r="K447" s="145"/>
      <c r="L447" s="145"/>
      <c r="M447" s="145"/>
      <c r="N447" s="145"/>
      <c r="O447" s="145"/>
      <c r="P447" s="145"/>
      <c r="Q447" s="145"/>
      <c r="R447" s="145" t="s">
        <v>127</v>
      </c>
      <c r="S447" s="145">
        <v>0</v>
      </c>
      <c r="T447" s="145"/>
      <c r="U447" s="145"/>
      <c r="V447" s="145"/>
      <c r="W447" s="145"/>
      <c r="X447" s="145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145"/>
      <c r="AN447" s="145"/>
      <c r="AO447" s="145"/>
      <c r="AP447" s="145"/>
      <c r="AQ447" s="145"/>
      <c r="AR447" s="145"/>
      <c r="AS447" s="145"/>
      <c r="AT447" s="145"/>
      <c r="AU447" s="145"/>
    </row>
    <row r="448" spans="1:47" outlineLevel="1">
      <c r="A448" s="146">
        <v>139</v>
      </c>
      <c r="B448" s="149" t="s">
        <v>542</v>
      </c>
      <c r="C448" s="165" t="s">
        <v>543</v>
      </c>
      <c r="D448" s="189" t="s">
        <v>133</v>
      </c>
      <c r="E448" s="200">
        <v>1.875</v>
      </c>
      <c r="F448" s="200"/>
      <c r="G448" s="200">
        <f>ROUND(E448*F448,2)</f>
        <v>0</v>
      </c>
      <c r="H448" s="176" t="s">
        <v>954</v>
      </c>
      <c r="I448" s="199"/>
      <c r="J448" s="145"/>
      <c r="K448" s="145"/>
      <c r="L448" s="145"/>
      <c r="M448" s="145"/>
      <c r="N448" s="145"/>
      <c r="O448" s="145"/>
      <c r="P448" s="145"/>
      <c r="Q448" s="145"/>
      <c r="R448" s="145" t="s">
        <v>125</v>
      </c>
      <c r="S448" s="145"/>
      <c r="T448" s="145"/>
      <c r="U448" s="145"/>
      <c r="V448" s="145"/>
      <c r="W448" s="145"/>
      <c r="X448" s="145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145"/>
      <c r="AN448" s="145"/>
      <c r="AO448" s="145"/>
      <c r="AP448" s="145"/>
      <c r="AQ448" s="145"/>
      <c r="AR448" s="145"/>
      <c r="AS448" s="145"/>
      <c r="AT448" s="145"/>
      <c r="AU448" s="145"/>
    </row>
    <row r="449" spans="1:47" outlineLevel="1">
      <c r="A449" s="146"/>
      <c r="B449" s="149"/>
      <c r="C449" s="166" t="s">
        <v>544</v>
      </c>
      <c r="D449" s="190"/>
      <c r="E449" s="181">
        <v>1.875</v>
      </c>
      <c r="F449" s="200"/>
      <c r="G449" s="200"/>
      <c r="H449" s="176">
        <v>0</v>
      </c>
      <c r="I449" s="199"/>
      <c r="J449" s="145"/>
      <c r="K449" s="145"/>
      <c r="L449" s="145"/>
      <c r="M449" s="145"/>
      <c r="N449" s="145"/>
      <c r="O449" s="145"/>
      <c r="P449" s="145"/>
      <c r="Q449" s="145"/>
      <c r="R449" s="145" t="s">
        <v>127</v>
      </c>
      <c r="S449" s="145">
        <v>0</v>
      </c>
      <c r="T449" s="145"/>
      <c r="U449" s="145"/>
      <c r="V449" s="145"/>
      <c r="W449" s="145"/>
      <c r="X449" s="145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145"/>
      <c r="AN449" s="145"/>
      <c r="AO449" s="145"/>
      <c r="AP449" s="145"/>
      <c r="AQ449" s="145"/>
      <c r="AR449" s="145"/>
      <c r="AS449" s="145"/>
      <c r="AT449" s="145"/>
      <c r="AU449" s="145"/>
    </row>
    <row r="450" spans="1:47" outlineLevel="1">
      <c r="A450" s="146">
        <v>140</v>
      </c>
      <c r="B450" s="149" t="s">
        <v>545</v>
      </c>
      <c r="C450" s="165" t="s">
        <v>546</v>
      </c>
      <c r="D450" s="189" t="s">
        <v>151</v>
      </c>
      <c r="E450" s="200">
        <v>25.9</v>
      </c>
      <c r="F450" s="200"/>
      <c r="G450" s="200">
        <f>ROUND(E450*F450,2)</f>
        <v>0</v>
      </c>
      <c r="H450" s="176" t="s">
        <v>954</v>
      </c>
      <c r="I450" s="199"/>
      <c r="J450" s="145"/>
      <c r="K450" s="145"/>
      <c r="L450" s="145"/>
      <c r="M450" s="145"/>
      <c r="N450" s="145"/>
      <c r="O450" s="145"/>
      <c r="P450" s="145"/>
      <c r="Q450" s="145"/>
      <c r="R450" s="145" t="s">
        <v>125</v>
      </c>
      <c r="S450" s="145"/>
      <c r="T450" s="145"/>
      <c r="U450" s="145"/>
      <c r="V450" s="145"/>
      <c r="W450" s="145"/>
      <c r="X450" s="145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145"/>
      <c r="AN450" s="145"/>
      <c r="AO450" s="145"/>
      <c r="AP450" s="145"/>
      <c r="AQ450" s="145"/>
      <c r="AR450" s="145"/>
      <c r="AS450" s="145"/>
      <c r="AT450" s="145"/>
      <c r="AU450" s="145"/>
    </row>
    <row r="451" spans="1:47" outlineLevel="1">
      <c r="A451" s="146"/>
      <c r="B451" s="149"/>
      <c r="C451" s="166" t="s">
        <v>1647</v>
      </c>
      <c r="D451" s="190"/>
      <c r="E451" s="181">
        <v>25.9</v>
      </c>
      <c r="F451" s="200"/>
      <c r="G451" s="200"/>
      <c r="H451" s="176">
        <v>0</v>
      </c>
      <c r="I451" s="199"/>
      <c r="J451" s="145"/>
      <c r="K451" s="145"/>
      <c r="L451" s="145"/>
      <c r="M451" s="145"/>
      <c r="N451" s="145"/>
      <c r="O451" s="145"/>
      <c r="P451" s="145"/>
      <c r="Q451" s="145"/>
      <c r="R451" s="145" t="s">
        <v>127</v>
      </c>
      <c r="S451" s="145">
        <v>0</v>
      </c>
      <c r="T451" s="145"/>
      <c r="U451" s="145"/>
      <c r="V451" s="145"/>
      <c r="W451" s="145"/>
      <c r="X451" s="145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145"/>
      <c r="AN451" s="145"/>
      <c r="AO451" s="145"/>
      <c r="AP451" s="145"/>
      <c r="AQ451" s="145"/>
      <c r="AR451" s="145"/>
      <c r="AS451" s="145"/>
      <c r="AT451" s="145"/>
      <c r="AU451" s="145"/>
    </row>
    <row r="452" spans="1:47" outlineLevel="1">
      <c r="A452" s="146">
        <v>141</v>
      </c>
      <c r="B452" s="149" t="s">
        <v>547</v>
      </c>
      <c r="C452" s="165" t="s">
        <v>548</v>
      </c>
      <c r="D452" s="189" t="s">
        <v>151</v>
      </c>
      <c r="E452" s="200">
        <v>2.34</v>
      </c>
      <c r="F452" s="200"/>
      <c r="G452" s="200">
        <f>ROUND(E452*F452,2)</f>
        <v>0</v>
      </c>
      <c r="H452" s="176" t="s">
        <v>954</v>
      </c>
      <c r="I452" s="199"/>
      <c r="J452" s="145"/>
      <c r="K452" s="145"/>
      <c r="L452" s="145"/>
      <c r="M452" s="145"/>
      <c r="N452" s="145"/>
      <c r="O452" s="145"/>
      <c r="P452" s="145"/>
      <c r="Q452" s="145"/>
      <c r="R452" s="145" t="s">
        <v>152</v>
      </c>
      <c r="S452" s="145"/>
      <c r="T452" s="145"/>
      <c r="U452" s="145"/>
      <c r="V452" s="145"/>
      <c r="W452" s="145"/>
      <c r="X452" s="145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145"/>
      <c r="AN452" s="145"/>
      <c r="AO452" s="145"/>
      <c r="AP452" s="145"/>
      <c r="AQ452" s="145"/>
      <c r="AR452" s="145"/>
      <c r="AS452" s="145"/>
      <c r="AT452" s="145"/>
      <c r="AU452" s="145"/>
    </row>
    <row r="453" spans="1:47" outlineLevel="1">
      <c r="A453" s="146"/>
      <c r="B453" s="149"/>
      <c r="C453" s="166" t="s">
        <v>549</v>
      </c>
      <c r="D453" s="190"/>
      <c r="E453" s="181">
        <v>2.34</v>
      </c>
      <c r="F453" s="200"/>
      <c r="G453" s="200"/>
      <c r="H453" s="176">
        <v>0</v>
      </c>
      <c r="I453" s="199"/>
      <c r="J453" s="145"/>
      <c r="K453" s="145"/>
      <c r="L453" s="145"/>
      <c r="M453" s="145"/>
      <c r="N453" s="145"/>
      <c r="O453" s="145"/>
      <c r="P453" s="145"/>
      <c r="Q453" s="145"/>
      <c r="R453" s="145" t="s">
        <v>127</v>
      </c>
      <c r="S453" s="145">
        <v>0</v>
      </c>
      <c r="T453" s="145"/>
      <c r="U453" s="145"/>
      <c r="V453" s="145"/>
      <c r="W453" s="145"/>
      <c r="X453" s="145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145"/>
      <c r="AN453" s="145"/>
      <c r="AO453" s="145"/>
      <c r="AP453" s="145"/>
      <c r="AQ453" s="145"/>
      <c r="AR453" s="145"/>
      <c r="AS453" s="145"/>
      <c r="AT453" s="145"/>
      <c r="AU453" s="145"/>
    </row>
    <row r="454" spans="1:47" outlineLevel="1">
      <c r="A454" s="146">
        <v>142</v>
      </c>
      <c r="B454" s="149" t="s">
        <v>550</v>
      </c>
      <c r="C454" s="165" t="s">
        <v>551</v>
      </c>
      <c r="D454" s="189" t="s">
        <v>151</v>
      </c>
      <c r="E454" s="200">
        <v>9.5239999999999991</v>
      </c>
      <c r="F454" s="200"/>
      <c r="G454" s="200">
        <f>ROUND(E454*F454,2)</f>
        <v>0</v>
      </c>
      <c r="H454" s="176" t="s">
        <v>954</v>
      </c>
      <c r="I454" s="199"/>
      <c r="J454" s="145"/>
      <c r="K454" s="145"/>
      <c r="L454" s="145"/>
      <c r="M454" s="145"/>
      <c r="N454" s="145"/>
      <c r="O454" s="145"/>
      <c r="P454" s="145"/>
      <c r="Q454" s="145"/>
      <c r="R454" s="145" t="s">
        <v>125</v>
      </c>
      <c r="S454" s="145"/>
      <c r="T454" s="145"/>
      <c r="U454" s="145"/>
      <c r="V454" s="145"/>
      <c r="W454" s="145"/>
      <c r="X454" s="145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145"/>
      <c r="AN454" s="145"/>
      <c r="AO454" s="145"/>
      <c r="AP454" s="145"/>
      <c r="AQ454" s="145"/>
      <c r="AR454" s="145"/>
      <c r="AS454" s="145"/>
      <c r="AT454" s="145"/>
      <c r="AU454" s="145"/>
    </row>
    <row r="455" spans="1:47" outlineLevel="1">
      <c r="A455" s="146"/>
      <c r="B455" s="149"/>
      <c r="C455" s="166" t="s">
        <v>552</v>
      </c>
      <c r="D455" s="190"/>
      <c r="E455" s="181">
        <v>9.5239999999999991</v>
      </c>
      <c r="F455" s="200"/>
      <c r="G455" s="200"/>
      <c r="H455" s="176">
        <v>0</v>
      </c>
      <c r="I455" s="199"/>
      <c r="J455" s="145"/>
      <c r="K455" s="145"/>
      <c r="L455" s="145"/>
      <c r="M455" s="145"/>
      <c r="N455" s="145"/>
      <c r="O455" s="145"/>
      <c r="P455" s="145"/>
      <c r="Q455" s="145"/>
      <c r="R455" s="145" t="s">
        <v>127</v>
      </c>
      <c r="S455" s="145">
        <v>0</v>
      </c>
      <c r="T455" s="145"/>
      <c r="U455" s="145"/>
      <c r="V455" s="145"/>
      <c r="W455" s="145"/>
      <c r="X455" s="145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145"/>
      <c r="AN455" s="145"/>
      <c r="AO455" s="145"/>
      <c r="AP455" s="145"/>
      <c r="AQ455" s="145"/>
      <c r="AR455" s="145"/>
      <c r="AS455" s="145"/>
      <c r="AT455" s="145"/>
      <c r="AU455" s="145"/>
    </row>
    <row r="456" spans="1:47" outlineLevel="1">
      <c r="A456" s="146">
        <v>143</v>
      </c>
      <c r="B456" s="149" t="s">
        <v>553</v>
      </c>
      <c r="C456" s="165" t="s">
        <v>554</v>
      </c>
      <c r="D456" s="189" t="s">
        <v>151</v>
      </c>
      <c r="E456" s="200">
        <v>78</v>
      </c>
      <c r="F456" s="200"/>
      <c r="G456" s="200">
        <f>ROUND(E456*F456,2)</f>
        <v>0</v>
      </c>
      <c r="H456" s="176" t="s">
        <v>953</v>
      </c>
      <c r="I456" s="199"/>
      <c r="J456" s="145"/>
      <c r="K456" s="145"/>
      <c r="L456" s="145"/>
      <c r="M456" s="145"/>
      <c r="N456" s="145"/>
      <c r="O456" s="145"/>
      <c r="P456" s="145"/>
      <c r="Q456" s="145"/>
      <c r="R456" s="145" t="s">
        <v>152</v>
      </c>
      <c r="S456" s="145"/>
      <c r="T456" s="145"/>
      <c r="U456" s="145"/>
      <c r="V456" s="145"/>
      <c r="W456" s="145"/>
      <c r="X456" s="145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145"/>
      <c r="AN456" s="145"/>
      <c r="AO456" s="145"/>
      <c r="AP456" s="145"/>
      <c r="AQ456" s="145"/>
      <c r="AR456" s="145"/>
      <c r="AS456" s="145"/>
      <c r="AT456" s="145"/>
      <c r="AU456" s="145"/>
    </row>
    <row r="457" spans="1:47" outlineLevel="1">
      <c r="A457" s="146"/>
      <c r="B457" s="149"/>
      <c r="C457" s="166" t="s">
        <v>1648</v>
      </c>
      <c r="D457" s="190"/>
      <c r="E457" s="181">
        <v>78</v>
      </c>
      <c r="F457" s="200"/>
      <c r="G457" s="200"/>
      <c r="H457" s="176">
        <v>0</v>
      </c>
      <c r="I457" s="199"/>
      <c r="J457" s="145"/>
      <c r="K457" s="145"/>
      <c r="L457" s="145"/>
      <c r="M457" s="145"/>
      <c r="N457" s="145"/>
      <c r="O457" s="145"/>
      <c r="P457" s="145"/>
      <c r="Q457" s="145"/>
      <c r="R457" s="145" t="s">
        <v>127</v>
      </c>
      <c r="S457" s="145">
        <v>0</v>
      </c>
      <c r="T457" s="145"/>
      <c r="U457" s="145"/>
      <c r="V457" s="145"/>
      <c r="W457" s="145"/>
      <c r="X457" s="145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145"/>
      <c r="AN457" s="145"/>
      <c r="AO457" s="145"/>
      <c r="AP457" s="145"/>
      <c r="AQ457" s="145"/>
      <c r="AR457" s="145"/>
      <c r="AS457" s="145"/>
      <c r="AT457" s="145"/>
      <c r="AU457" s="145"/>
    </row>
    <row r="458" spans="1:47" outlineLevel="1">
      <c r="A458" s="146">
        <v>144</v>
      </c>
      <c r="B458" s="149" t="s">
        <v>555</v>
      </c>
      <c r="C458" s="165" t="s">
        <v>556</v>
      </c>
      <c r="D458" s="189" t="s">
        <v>151</v>
      </c>
      <c r="E458" s="200">
        <v>15</v>
      </c>
      <c r="F458" s="200"/>
      <c r="G458" s="200">
        <f>ROUND(E458*F458,2)</f>
        <v>0</v>
      </c>
      <c r="H458" s="176" t="s">
        <v>954</v>
      </c>
      <c r="I458" s="199"/>
      <c r="J458" s="145"/>
      <c r="K458" s="145"/>
      <c r="L458" s="145"/>
      <c r="M458" s="145"/>
      <c r="N458" s="145"/>
      <c r="O458" s="145"/>
      <c r="P458" s="145"/>
      <c r="Q458" s="145"/>
      <c r="R458" s="145" t="s">
        <v>125</v>
      </c>
      <c r="S458" s="145"/>
      <c r="T458" s="145"/>
      <c r="U458" s="145"/>
      <c r="V458" s="145"/>
      <c r="W458" s="145"/>
      <c r="X458" s="145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145"/>
      <c r="AN458" s="145"/>
      <c r="AO458" s="145"/>
      <c r="AP458" s="145"/>
      <c r="AQ458" s="145"/>
      <c r="AR458" s="145"/>
      <c r="AS458" s="145"/>
      <c r="AT458" s="145"/>
      <c r="AU458" s="145"/>
    </row>
    <row r="459" spans="1:47" outlineLevel="1">
      <c r="A459" s="146"/>
      <c r="B459" s="149"/>
      <c r="C459" s="166" t="s">
        <v>557</v>
      </c>
      <c r="D459" s="190"/>
      <c r="E459" s="181">
        <v>15</v>
      </c>
      <c r="F459" s="200"/>
      <c r="G459" s="200"/>
      <c r="H459" s="176">
        <v>0</v>
      </c>
      <c r="I459" s="199"/>
      <c r="J459" s="145"/>
      <c r="K459" s="145"/>
      <c r="L459" s="145"/>
      <c r="M459" s="145"/>
      <c r="N459" s="145"/>
      <c r="O459" s="145"/>
      <c r="P459" s="145"/>
      <c r="Q459" s="145"/>
      <c r="R459" s="145" t="s">
        <v>127</v>
      </c>
      <c r="S459" s="145">
        <v>0</v>
      </c>
      <c r="T459" s="145"/>
      <c r="U459" s="145"/>
      <c r="V459" s="145"/>
      <c r="W459" s="145"/>
      <c r="X459" s="145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145"/>
      <c r="AN459" s="145"/>
      <c r="AO459" s="145"/>
      <c r="AP459" s="145"/>
      <c r="AQ459" s="145"/>
      <c r="AR459" s="145"/>
      <c r="AS459" s="145"/>
      <c r="AT459" s="145"/>
      <c r="AU459" s="145"/>
    </row>
    <row r="460" spans="1:47" ht="22.5" outlineLevel="1">
      <c r="A460" s="146">
        <v>145</v>
      </c>
      <c r="B460" s="149" t="s">
        <v>558</v>
      </c>
      <c r="C460" s="165" t="s">
        <v>559</v>
      </c>
      <c r="D460" s="189" t="s">
        <v>133</v>
      </c>
      <c r="E460" s="200">
        <v>19.298999999999999</v>
      </c>
      <c r="F460" s="200"/>
      <c r="G460" s="200">
        <f>ROUND(E460*F460,2)</f>
        <v>0</v>
      </c>
      <c r="H460" s="176" t="s">
        <v>954</v>
      </c>
      <c r="I460" s="199"/>
      <c r="J460" s="145"/>
      <c r="K460" s="145"/>
      <c r="L460" s="145"/>
      <c r="M460" s="145"/>
      <c r="N460" s="145"/>
      <c r="O460" s="145"/>
      <c r="P460" s="145"/>
      <c r="Q460" s="145"/>
      <c r="R460" s="145" t="s">
        <v>125</v>
      </c>
      <c r="S460" s="145"/>
      <c r="T460" s="145"/>
      <c r="U460" s="145"/>
      <c r="V460" s="145"/>
      <c r="W460" s="145"/>
      <c r="X460" s="145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145"/>
      <c r="AN460" s="145"/>
      <c r="AO460" s="145"/>
      <c r="AP460" s="145"/>
      <c r="AQ460" s="145"/>
      <c r="AR460" s="145"/>
      <c r="AS460" s="145"/>
      <c r="AT460" s="145"/>
      <c r="AU460" s="145"/>
    </row>
    <row r="461" spans="1:47" outlineLevel="1">
      <c r="A461" s="146"/>
      <c r="B461" s="149"/>
      <c r="C461" s="166" t="s">
        <v>560</v>
      </c>
      <c r="D461" s="190"/>
      <c r="E461" s="181">
        <v>19.298999999999999</v>
      </c>
      <c r="F461" s="200"/>
      <c r="G461" s="200"/>
      <c r="H461" s="176">
        <v>0</v>
      </c>
      <c r="I461" s="199"/>
      <c r="J461" s="145"/>
      <c r="K461" s="145"/>
      <c r="L461" s="145"/>
      <c r="M461" s="145"/>
      <c r="N461" s="145"/>
      <c r="O461" s="145"/>
      <c r="P461" s="145"/>
      <c r="Q461" s="145"/>
      <c r="R461" s="145" t="s">
        <v>127</v>
      </c>
      <c r="S461" s="145">
        <v>0</v>
      </c>
      <c r="T461" s="145"/>
      <c r="U461" s="145"/>
      <c r="V461" s="145"/>
      <c r="W461" s="145"/>
      <c r="X461" s="145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145"/>
      <c r="AN461" s="145"/>
      <c r="AO461" s="145"/>
      <c r="AP461" s="145"/>
      <c r="AQ461" s="145"/>
      <c r="AR461" s="145"/>
      <c r="AS461" s="145"/>
      <c r="AT461" s="145"/>
      <c r="AU461" s="145"/>
    </row>
    <row r="462" spans="1:47" outlineLevel="1">
      <c r="A462" s="146">
        <v>146</v>
      </c>
      <c r="B462" s="149" t="s">
        <v>561</v>
      </c>
      <c r="C462" s="165" t="s">
        <v>562</v>
      </c>
      <c r="D462" s="189" t="s">
        <v>133</v>
      </c>
      <c r="E462" s="200">
        <v>22.3</v>
      </c>
      <c r="F462" s="200"/>
      <c r="G462" s="200">
        <f>ROUND(E462*F462,2)</f>
        <v>0</v>
      </c>
      <c r="H462" s="176" t="s">
        <v>954</v>
      </c>
      <c r="I462" s="199"/>
      <c r="J462" s="145"/>
      <c r="K462" s="145"/>
      <c r="L462" s="145"/>
      <c r="M462" s="145"/>
      <c r="N462" s="145"/>
      <c r="O462" s="145"/>
      <c r="P462" s="145"/>
      <c r="Q462" s="145"/>
      <c r="R462" s="145" t="s">
        <v>125</v>
      </c>
      <c r="S462" s="145"/>
      <c r="T462" s="145"/>
      <c r="U462" s="145"/>
      <c r="V462" s="145"/>
      <c r="W462" s="145"/>
      <c r="X462" s="145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145"/>
      <c r="AN462" s="145"/>
      <c r="AO462" s="145"/>
      <c r="AP462" s="145"/>
      <c r="AQ462" s="145"/>
      <c r="AR462" s="145"/>
      <c r="AS462" s="145"/>
      <c r="AT462" s="145"/>
      <c r="AU462" s="145"/>
    </row>
    <row r="463" spans="1:47" outlineLevel="1">
      <c r="A463" s="146"/>
      <c r="B463" s="149"/>
      <c r="C463" s="166" t="s">
        <v>560</v>
      </c>
      <c r="D463" s="190"/>
      <c r="E463" s="181">
        <v>22.3</v>
      </c>
      <c r="F463" s="200"/>
      <c r="G463" s="200"/>
      <c r="H463" s="176">
        <v>0</v>
      </c>
      <c r="I463" s="199"/>
      <c r="J463" s="145"/>
      <c r="K463" s="145"/>
      <c r="L463" s="145"/>
      <c r="M463" s="145"/>
      <c r="N463" s="145"/>
      <c r="O463" s="145"/>
      <c r="P463" s="145"/>
      <c r="Q463" s="145"/>
      <c r="R463" s="145" t="s">
        <v>127</v>
      </c>
      <c r="S463" s="145">
        <v>0</v>
      </c>
      <c r="T463" s="145"/>
      <c r="U463" s="145"/>
      <c r="V463" s="145"/>
      <c r="W463" s="145"/>
      <c r="X463" s="145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145"/>
      <c r="AN463" s="145"/>
      <c r="AO463" s="145"/>
      <c r="AP463" s="145"/>
      <c r="AQ463" s="145"/>
      <c r="AR463" s="145"/>
      <c r="AS463" s="145"/>
      <c r="AT463" s="145"/>
      <c r="AU463" s="145"/>
    </row>
    <row r="464" spans="1:47" outlineLevel="1">
      <c r="A464" s="146">
        <v>147</v>
      </c>
      <c r="B464" s="149" t="s">
        <v>563</v>
      </c>
      <c r="C464" s="165" t="s">
        <v>564</v>
      </c>
      <c r="D464" s="189" t="s">
        <v>565</v>
      </c>
      <c r="E464" s="200">
        <v>3.46</v>
      </c>
      <c r="F464" s="200"/>
      <c r="G464" s="200">
        <f>ROUND(E464*F464,2)</f>
        <v>0</v>
      </c>
      <c r="H464" s="176" t="s">
        <v>953</v>
      </c>
      <c r="I464" s="199"/>
      <c r="J464" s="145"/>
      <c r="K464" s="145"/>
      <c r="L464" s="145"/>
      <c r="M464" s="145"/>
      <c r="N464" s="145"/>
      <c r="O464" s="145"/>
      <c r="P464" s="145"/>
      <c r="Q464" s="145"/>
      <c r="R464" s="145" t="s">
        <v>125</v>
      </c>
      <c r="S464" s="145"/>
      <c r="T464" s="145"/>
      <c r="U464" s="145"/>
      <c r="V464" s="145"/>
      <c r="W464" s="145"/>
      <c r="X464" s="145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145"/>
      <c r="AN464" s="145"/>
      <c r="AO464" s="145"/>
      <c r="AP464" s="145"/>
      <c r="AQ464" s="145"/>
      <c r="AR464" s="145"/>
      <c r="AS464" s="145"/>
      <c r="AT464" s="145"/>
      <c r="AU464" s="145"/>
    </row>
    <row r="465" spans="1:47" outlineLevel="1">
      <c r="A465" s="146"/>
      <c r="B465" s="149"/>
      <c r="C465" s="166" t="s">
        <v>538</v>
      </c>
      <c r="D465" s="190"/>
      <c r="E465" s="181">
        <v>3.46</v>
      </c>
      <c r="F465" s="200"/>
      <c r="G465" s="200"/>
      <c r="H465" s="176">
        <v>0</v>
      </c>
      <c r="I465" s="199"/>
      <c r="J465" s="145"/>
      <c r="K465" s="145"/>
      <c r="L465" s="145"/>
      <c r="M465" s="145"/>
      <c r="N465" s="145"/>
      <c r="O465" s="145"/>
      <c r="P465" s="145"/>
      <c r="Q465" s="145"/>
      <c r="R465" s="145" t="s">
        <v>127</v>
      </c>
      <c r="S465" s="145">
        <v>0</v>
      </c>
      <c r="T465" s="145"/>
      <c r="U465" s="145"/>
      <c r="V465" s="145"/>
      <c r="W465" s="145"/>
      <c r="X465" s="145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145"/>
      <c r="AN465" s="145"/>
      <c r="AO465" s="145"/>
      <c r="AP465" s="145"/>
      <c r="AQ465" s="145"/>
      <c r="AR465" s="145"/>
      <c r="AS465" s="145"/>
      <c r="AT465" s="145"/>
      <c r="AU465" s="145"/>
    </row>
    <row r="466" spans="1:47" outlineLevel="1">
      <c r="A466" s="146">
        <v>148</v>
      </c>
      <c r="B466" s="149" t="s">
        <v>566</v>
      </c>
      <c r="C466" s="165" t="s">
        <v>567</v>
      </c>
      <c r="D466" s="189" t="s">
        <v>151</v>
      </c>
      <c r="E466" s="200">
        <v>96.5</v>
      </c>
      <c r="F466" s="200"/>
      <c r="G466" s="200">
        <f>ROUND(E466*F466,2)</f>
        <v>0</v>
      </c>
      <c r="H466" s="176" t="s">
        <v>954</v>
      </c>
      <c r="I466" s="199"/>
      <c r="J466" s="145"/>
      <c r="K466" s="145"/>
      <c r="L466" s="145"/>
      <c r="M466" s="145"/>
      <c r="N466" s="145"/>
      <c r="O466" s="145"/>
      <c r="P466" s="145"/>
      <c r="Q466" s="145"/>
      <c r="R466" s="145" t="s">
        <v>125</v>
      </c>
      <c r="S466" s="145"/>
      <c r="T466" s="145"/>
      <c r="U466" s="145"/>
      <c r="V466" s="145"/>
      <c r="W466" s="145"/>
      <c r="X466" s="145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145"/>
      <c r="AN466" s="145"/>
      <c r="AO466" s="145"/>
      <c r="AP466" s="145"/>
      <c r="AQ466" s="145"/>
      <c r="AR466" s="145"/>
      <c r="AS466" s="145"/>
      <c r="AT466" s="145"/>
      <c r="AU466" s="145"/>
    </row>
    <row r="467" spans="1:47" outlineLevel="1">
      <c r="A467" s="146"/>
      <c r="B467" s="149"/>
      <c r="C467" s="166" t="s">
        <v>568</v>
      </c>
      <c r="D467" s="190"/>
      <c r="E467" s="181">
        <v>96.5</v>
      </c>
      <c r="F467" s="200"/>
      <c r="G467" s="200"/>
      <c r="H467" s="176">
        <v>0</v>
      </c>
      <c r="I467" s="199"/>
      <c r="J467" s="145"/>
      <c r="K467" s="145"/>
      <c r="L467" s="145"/>
      <c r="M467" s="145"/>
      <c r="N467" s="145"/>
      <c r="O467" s="145"/>
      <c r="P467" s="145"/>
      <c r="Q467" s="145"/>
      <c r="R467" s="145" t="s">
        <v>127</v>
      </c>
      <c r="S467" s="145">
        <v>0</v>
      </c>
      <c r="T467" s="145"/>
      <c r="U467" s="145"/>
      <c r="V467" s="145"/>
      <c r="W467" s="145"/>
      <c r="X467" s="145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145"/>
      <c r="AN467" s="145"/>
      <c r="AO467" s="145"/>
      <c r="AP467" s="145"/>
      <c r="AQ467" s="145"/>
      <c r="AR467" s="145"/>
      <c r="AS467" s="145"/>
      <c r="AT467" s="145"/>
      <c r="AU467" s="145"/>
    </row>
    <row r="468" spans="1:47" outlineLevel="1">
      <c r="A468" s="146">
        <v>149</v>
      </c>
      <c r="B468" s="149" t="s">
        <v>569</v>
      </c>
      <c r="C468" s="165" t="s">
        <v>570</v>
      </c>
      <c r="D468" s="189" t="s">
        <v>151</v>
      </c>
      <c r="E468" s="200">
        <v>96.5</v>
      </c>
      <c r="F468" s="200"/>
      <c r="G468" s="200">
        <f>ROUND(E468*F468,2)</f>
        <v>0</v>
      </c>
      <c r="H468" s="176" t="s">
        <v>954</v>
      </c>
      <c r="I468" s="199"/>
      <c r="J468" s="145"/>
      <c r="K468" s="145"/>
      <c r="L468" s="145"/>
      <c r="M468" s="145"/>
      <c r="N468" s="145"/>
      <c r="O468" s="145"/>
      <c r="P468" s="145"/>
      <c r="Q468" s="145"/>
      <c r="R468" s="145" t="s">
        <v>125</v>
      </c>
      <c r="S468" s="145"/>
      <c r="T468" s="145"/>
      <c r="U468" s="145"/>
      <c r="V468" s="145"/>
      <c r="W468" s="145"/>
      <c r="X468" s="145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145"/>
      <c r="AN468" s="145"/>
      <c r="AO468" s="145"/>
      <c r="AP468" s="145"/>
      <c r="AQ468" s="145"/>
      <c r="AR468" s="145"/>
      <c r="AS468" s="145"/>
      <c r="AT468" s="145"/>
      <c r="AU468" s="145"/>
    </row>
    <row r="469" spans="1:47" outlineLevel="1">
      <c r="A469" s="146"/>
      <c r="B469" s="149"/>
      <c r="C469" s="166" t="s">
        <v>571</v>
      </c>
      <c r="D469" s="190"/>
      <c r="E469" s="181">
        <v>96.5</v>
      </c>
      <c r="F469" s="200"/>
      <c r="G469" s="200"/>
      <c r="H469" s="176">
        <v>0</v>
      </c>
      <c r="I469" s="199"/>
      <c r="J469" s="145"/>
      <c r="K469" s="145"/>
      <c r="L469" s="145"/>
      <c r="M469" s="145"/>
      <c r="N469" s="145"/>
      <c r="O469" s="145"/>
      <c r="P469" s="145"/>
      <c r="Q469" s="145"/>
      <c r="R469" s="145" t="s">
        <v>127</v>
      </c>
      <c r="S469" s="145">
        <v>0</v>
      </c>
      <c r="T469" s="145"/>
      <c r="U469" s="145"/>
      <c r="V469" s="145"/>
      <c r="W469" s="145"/>
      <c r="X469" s="145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145"/>
      <c r="AN469" s="145"/>
      <c r="AO469" s="145"/>
      <c r="AP469" s="145"/>
      <c r="AQ469" s="145"/>
      <c r="AR469" s="145"/>
      <c r="AS469" s="145"/>
      <c r="AT469" s="145"/>
      <c r="AU469" s="145"/>
    </row>
    <row r="470" spans="1:47" outlineLevel="1">
      <c r="A470" s="146">
        <v>150</v>
      </c>
      <c r="B470" s="149" t="s">
        <v>572</v>
      </c>
      <c r="C470" s="165" t="s">
        <v>573</v>
      </c>
      <c r="D470" s="189" t="s">
        <v>234</v>
      </c>
      <c r="E470" s="200">
        <v>22.4</v>
      </c>
      <c r="F470" s="200"/>
      <c r="G470" s="200">
        <f>ROUND(E470*F470,2)</f>
        <v>0</v>
      </c>
      <c r="H470" s="176" t="s">
        <v>954</v>
      </c>
      <c r="I470" s="199"/>
      <c r="J470" s="145"/>
      <c r="K470" s="145"/>
      <c r="L470" s="145"/>
      <c r="M470" s="145"/>
      <c r="N470" s="145"/>
      <c r="O470" s="145"/>
      <c r="P470" s="145"/>
      <c r="Q470" s="145"/>
      <c r="R470" s="145" t="s">
        <v>125</v>
      </c>
      <c r="S470" s="145"/>
      <c r="T470" s="145"/>
      <c r="U470" s="145"/>
      <c r="V470" s="145"/>
      <c r="W470" s="145"/>
      <c r="X470" s="145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145"/>
      <c r="AN470" s="145"/>
      <c r="AO470" s="145"/>
      <c r="AP470" s="145"/>
      <c r="AQ470" s="145"/>
      <c r="AR470" s="145"/>
      <c r="AS470" s="145"/>
      <c r="AT470" s="145"/>
      <c r="AU470" s="145"/>
    </row>
    <row r="471" spans="1:47" outlineLevel="1">
      <c r="A471" s="146"/>
      <c r="B471" s="149"/>
      <c r="C471" s="166" t="s">
        <v>574</v>
      </c>
      <c r="D471" s="190"/>
      <c r="E471" s="181">
        <v>22.4</v>
      </c>
      <c r="F471" s="200"/>
      <c r="G471" s="200"/>
      <c r="H471" s="176">
        <v>0</v>
      </c>
      <c r="I471" s="199"/>
      <c r="J471" s="145"/>
      <c r="K471" s="145"/>
      <c r="L471" s="145"/>
      <c r="M471" s="145"/>
      <c r="N471" s="145"/>
      <c r="O471" s="145"/>
      <c r="P471" s="145"/>
      <c r="Q471" s="145"/>
      <c r="R471" s="145" t="s">
        <v>127</v>
      </c>
      <c r="S471" s="145">
        <v>0</v>
      </c>
      <c r="T471" s="145"/>
      <c r="U471" s="145"/>
      <c r="V471" s="145"/>
      <c r="W471" s="145"/>
      <c r="X471" s="145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145"/>
      <c r="AN471" s="145"/>
      <c r="AO471" s="145"/>
      <c r="AP471" s="145"/>
      <c r="AQ471" s="145"/>
      <c r="AR471" s="145"/>
      <c r="AS471" s="145"/>
      <c r="AT471" s="145"/>
      <c r="AU471" s="145"/>
    </row>
    <row r="472" spans="1:47" outlineLevel="1">
      <c r="A472" s="146">
        <v>151</v>
      </c>
      <c r="B472" s="149" t="s">
        <v>575</v>
      </c>
      <c r="C472" s="165" t="s">
        <v>576</v>
      </c>
      <c r="D472" s="189" t="s">
        <v>124</v>
      </c>
      <c r="E472" s="200">
        <v>6</v>
      </c>
      <c r="F472" s="200"/>
      <c r="G472" s="200">
        <f>ROUND(E472*F472,2)</f>
        <v>0</v>
      </c>
      <c r="H472" s="176" t="s">
        <v>954</v>
      </c>
      <c r="I472" s="199"/>
      <c r="J472" s="145"/>
      <c r="K472" s="145"/>
      <c r="L472" s="145"/>
      <c r="M472" s="145"/>
      <c r="N472" s="145"/>
      <c r="O472" s="145"/>
      <c r="P472" s="145"/>
      <c r="Q472" s="145"/>
      <c r="R472" s="145" t="s">
        <v>125</v>
      </c>
      <c r="S472" s="145"/>
      <c r="T472" s="145"/>
      <c r="U472" s="145"/>
      <c r="V472" s="145"/>
      <c r="W472" s="145"/>
      <c r="X472" s="145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145"/>
      <c r="AN472" s="145"/>
      <c r="AO472" s="145"/>
      <c r="AP472" s="145"/>
      <c r="AQ472" s="145"/>
      <c r="AR472" s="145"/>
      <c r="AS472" s="145"/>
      <c r="AT472" s="145"/>
      <c r="AU472" s="145"/>
    </row>
    <row r="473" spans="1:47" outlineLevel="1">
      <c r="A473" s="146"/>
      <c r="B473" s="149"/>
      <c r="C473" s="166" t="s">
        <v>577</v>
      </c>
      <c r="D473" s="190"/>
      <c r="E473" s="181">
        <v>6</v>
      </c>
      <c r="F473" s="200"/>
      <c r="G473" s="200"/>
      <c r="H473" s="176">
        <v>0</v>
      </c>
      <c r="I473" s="199"/>
      <c r="J473" s="145"/>
      <c r="K473" s="145"/>
      <c r="L473" s="145"/>
      <c r="M473" s="145"/>
      <c r="N473" s="145"/>
      <c r="O473" s="145"/>
      <c r="P473" s="145"/>
      <c r="Q473" s="145"/>
      <c r="R473" s="145" t="s">
        <v>127</v>
      </c>
      <c r="S473" s="145">
        <v>0</v>
      </c>
      <c r="T473" s="145"/>
      <c r="U473" s="145"/>
      <c r="V473" s="145"/>
      <c r="W473" s="145"/>
      <c r="X473" s="145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145"/>
      <c r="AN473" s="145"/>
      <c r="AO473" s="145"/>
      <c r="AP473" s="145"/>
      <c r="AQ473" s="145"/>
      <c r="AR473" s="145"/>
      <c r="AS473" s="145"/>
      <c r="AT473" s="145"/>
      <c r="AU473" s="145"/>
    </row>
    <row r="474" spans="1:47" outlineLevel="1">
      <c r="A474" s="146">
        <v>152</v>
      </c>
      <c r="B474" s="149" t="s">
        <v>578</v>
      </c>
      <c r="C474" s="165" t="s">
        <v>579</v>
      </c>
      <c r="D474" s="189" t="s">
        <v>124</v>
      </c>
      <c r="E474" s="200">
        <v>4</v>
      </c>
      <c r="F474" s="200"/>
      <c r="G474" s="200">
        <f>ROUND(E474*F474,2)</f>
        <v>0</v>
      </c>
      <c r="H474" s="176" t="s">
        <v>954</v>
      </c>
      <c r="I474" s="199"/>
      <c r="J474" s="145"/>
      <c r="K474" s="145"/>
      <c r="L474" s="145"/>
      <c r="M474" s="145"/>
      <c r="N474" s="145"/>
      <c r="O474" s="145"/>
      <c r="P474" s="145"/>
      <c r="Q474" s="145"/>
      <c r="R474" s="145" t="s">
        <v>125</v>
      </c>
      <c r="S474" s="145"/>
      <c r="T474" s="145"/>
      <c r="U474" s="145"/>
      <c r="V474" s="145"/>
      <c r="W474" s="145"/>
      <c r="X474" s="145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145"/>
      <c r="AN474" s="145"/>
      <c r="AO474" s="145"/>
      <c r="AP474" s="145"/>
      <c r="AQ474" s="145"/>
      <c r="AR474" s="145"/>
      <c r="AS474" s="145"/>
      <c r="AT474" s="145"/>
      <c r="AU474" s="145"/>
    </row>
    <row r="475" spans="1:47" outlineLevel="1">
      <c r="A475" s="146"/>
      <c r="B475" s="149"/>
      <c r="C475" s="166" t="s">
        <v>293</v>
      </c>
      <c r="D475" s="190"/>
      <c r="E475" s="181">
        <v>4</v>
      </c>
      <c r="F475" s="200"/>
      <c r="G475" s="200"/>
      <c r="H475" s="176">
        <v>0</v>
      </c>
      <c r="I475" s="199"/>
      <c r="J475" s="145"/>
      <c r="K475" s="145"/>
      <c r="L475" s="145"/>
      <c r="M475" s="145"/>
      <c r="N475" s="145"/>
      <c r="O475" s="145"/>
      <c r="P475" s="145"/>
      <c r="Q475" s="145"/>
      <c r="R475" s="145" t="s">
        <v>127</v>
      </c>
      <c r="S475" s="145">
        <v>0</v>
      </c>
      <c r="T475" s="145"/>
      <c r="U475" s="145"/>
      <c r="V475" s="145"/>
      <c r="W475" s="145"/>
      <c r="X475" s="145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145"/>
      <c r="AN475" s="145"/>
      <c r="AO475" s="145"/>
      <c r="AP475" s="145"/>
      <c r="AQ475" s="145"/>
      <c r="AR475" s="145"/>
      <c r="AS475" s="145"/>
      <c r="AT475" s="145"/>
      <c r="AU475" s="145"/>
    </row>
    <row r="476" spans="1:47" outlineLevel="1">
      <c r="A476" s="146">
        <v>153</v>
      </c>
      <c r="B476" s="149" t="s">
        <v>580</v>
      </c>
      <c r="C476" s="165" t="s">
        <v>581</v>
      </c>
      <c r="D476" s="189" t="s">
        <v>234</v>
      </c>
      <c r="E476" s="200">
        <v>130</v>
      </c>
      <c r="F476" s="200"/>
      <c r="G476" s="200">
        <f>ROUND(E476*F476,2)</f>
        <v>0</v>
      </c>
      <c r="H476" s="176" t="s">
        <v>954</v>
      </c>
      <c r="I476" s="199"/>
      <c r="J476" s="145"/>
      <c r="K476" s="145"/>
      <c r="L476" s="145"/>
      <c r="M476" s="145"/>
      <c r="N476" s="145"/>
      <c r="O476" s="145"/>
      <c r="P476" s="145"/>
      <c r="Q476" s="145"/>
      <c r="R476" s="145" t="s">
        <v>125</v>
      </c>
      <c r="S476" s="145"/>
      <c r="T476" s="145"/>
      <c r="U476" s="145"/>
      <c r="V476" s="145"/>
      <c r="W476" s="145"/>
      <c r="X476" s="145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145"/>
      <c r="AN476" s="145"/>
      <c r="AO476" s="145"/>
      <c r="AP476" s="145"/>
      <c r="AQ476" s="145"/>
      <c r="AR476" s="145"/>
      <c r="AS476" s="145"/>
      <c r="AT476" s="145"/>
      <c r="AU476" s="145"/>
    </row>
    <row r="477" spans="1:47" outlineLevel="1">
      <c r="A477" s="146"/>
      <c r="B477" s="149"/>
      <c r="C477" s="166" t="s">
        <v>391</v>
      </c>
      <c r="D477" s="190"/>
      <c r="E477" s="181">
        <v>130</v>
      </c>
      <c r="F477" s="200"/>
      <c r="G477" s="200"/>
      <c r="H477" s="176">
        <v>0</v>
      </c>
      <c r="I477" s="199"/>
      <c r="J477" s="145"/>
      <c r="K477" s="145"/>
      <c r="L477" s="145"/>
      <c r="M477" s="145"/>
      <c r="N477" s="145"/>
      <c r="O477" s="145"/>
      <c r="P477" s="145"/>
      <c r="Q477" s="145"/>
      <c r="R477" s="145" t="s">
        <v>127</v>
      </c>
      <c r="S477" s="145">
        <v>0</v>
      </c>
      <c r="T477" s="145"/>
      <c r="U477" s="145"/>
      <c r="V477" s="145"/>
      <c r="W477" s="145"/>
      <c r="X477" s="145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145"/>
      <c r="AN477" s="145"/>
      <c r="AO477" s="145"/>
      <c r="AP477" s="145"/>
      <c r="AQ477" s="145"/>
      <c r="AR477" s="145"/>
      <c r="AS477" s="145"/>
      <c r="AT477" s="145"/>
      <c r="AU477" s="145"/>
    </row>
    <row r="478" spans="1:47" outlineLevel="1">
      <c r="A478" s="146">
        <v>154</v>
      </c>
      <c r="B478" s="149" t="s">
        <v>582</v>
      </c>
      <c r="C478" s="165" t="s">
        <v>583</v>
      </c>
      <c r="D478" s="189" t="s">
        <v>234</v>
      </c>
      <c r="E478" s="200">
        <v>55</v>
      </c>
      <c r="F478" s="200"/>
      <c r="G478" s="200">
        <f>ROUND(E478*F478,2)</f>
        <v>0</v>
      </c>
      <c r="H478" s="176" t="s">
        <v>954</v>
      </c>
      <c r="I478" s="199"/>
      <c r="J478" s="145"/>
      <c r="K478" s="145"/>
      <c r="L478" s="145"/>
      <c r="M478" s="145"/>
      <c r="N478" s="145"/>
      <c r="O478" s="145"/>
      <c r="P478" s="145"/>
      <c r="Q478" s="145"/>
      <c r="R478" s="145" t="s">
        <v>125</v>
      </c>
      <c r="S478" s="145"/>
      <c r="T478" s="145"/>
      <c r="U478" s="145"/>
      <c r="V478" s="145"/>
      <c r="W478" s="145"/>
      <c r="X478" s="145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145"/>
      <c r="AN478" s="145"/>
      <c r="AO478" s="145"/>
      <c r="AP478" s="145"/>
      <c r="AQ478" s="145"/>
      <c r="AR478" s="145"/>
      <c r="AS478" s="145"/>
      <c r="AT478" s="145"/>
      <c r="AU478" s="145"/>
    </row>
    <row r="479" spans="1:47" outlineLevel="1">
      <c r="A479" s="146"/>
      <c r="B479" s="149"/>
      <c r="C479" s="166" t="s">
        <v>394</v>
      </c>
      <c r="D479" s="190"/>
      <c r="E479" s="181">
        <v>55</v>
      </c>
      <c r="F479" s="200"/>
      <c r="G479" s="200"/>
      <c r="H479" s="176">
        <v>0</v>
      </c>
      <c r="I479" s="199"/>
      <c r="J479" s="145"/>
      <c r="K479" s="145"/>
      <c r="L479" s="145"/>
      <c r="M479" s="145"/>
      <c r="N479" s="145"/>
      <c r="O479" s="145"/>
      <c r="P479" s="145"/>
      <c r="Q479" s="145"/>
      <c r="R479" s="145" t="s">
        <v>127</v>
      </c>
      <c r="S479" s="145">
        <v>0</v>
      </c>
      <c r="T479" s="145"/>
      <c r="U479" s="145"/>
      <c r="V479" s="145"/>
      <c r="W479" s="145"/>
      <c r="X479" s="145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145"/>
      <c r="AN479" s="145"/>
      <c r="AO479" s="145"/>
      <c r="AP479" s="145"/>
      <c r="AQ479" s="145"/>
      <c r="AR479" s="145"/>
      <c r="AS479" s="145"/>
      <c r="AT479" s="145"/>
      <c r="AU479" s="145"/>
    </row>
    <row r="480" spans="1:47" outlineLevel="1">
      <c r="A480" s="146">
        <v>155</v>
      </c>
      <c r="B480" s="149" t="s">
        <v>584</v>
      </c>
      <c r="C480" s="165" t="s">
        <v>585</v>
      </c>
      <c r="D480" s="189" t="s">
        <v>234</v>
      </c>
      <c r="E480" s="200">
        <v>18</v>
      </c>
      <c r="F480" s="200"/>
      <c r="G480" s="200">
        <f>ROUND(E480*F480,2)</f>
        <v>0</v>
      </c>
      <c r="H480" s="176" t="s">
        <v>954</v>
      </c>
      <c r="I480" s="199"/>
      <c r="J480" s="145"/>
      <c r="K480" s="145"/>
      <c r="L480" s="145"/>
      <c r="M480" s="145"/>
      <c r="N480" s="145"/>
      <c r="O480" s="145"/>
      <c r="P480" s="145"/>
      <c r="Q480" s="145"/>
      <c r="R480" s="145" t="s">
        <v>125</v>
      </c>
      <c r="S480" s="145"/>
      <c r="T480" s="145"/>
      <c r="U480" s="145"/>
      <c r="V480" s="145"/>
      <c r="W480" s="145"/>
      <c r="X480" s="145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145"/>
      <c r="AN480" s="145"/>
      <c r="AO480" s="145"/>
      <c r="AP480" s="145"/>
      <c r="AQ480" s="145"/>
      <c r="AR480" s="145"/>
      <c r="AS480" s="145"/>
      <c r="AT480" s="145"/>
      <c r="AU480" s="145"/>
    </row>
    <row r="481" spans="1:47" outlineLevel="1">
      <c r="A481" s="146"/>
      <c r="B481" s="149"/>
      <c r="C481" s="166" t="s">
        <v>397</v>
      </c>
      <c r="D481" s="190"/>
      <c r="E481" s="181">
        <v>18</v>
      </c>
      <c r="F481" s="200"/>
      <c r="G481" s="200"/>
      <c r="H481" s="176">
        <v>0</v>
      </c>
      <c r="I481" s="199"/>
      <c r="J481" s="145"/>
      <c r="K481" s="145"/>
      <c r="L481" s="145"/>
      <c r="M481" s="145"/>
      <c r="N481" s="145"/>
      <c r="O481" s="145"/>
      <c r="P481" s="145"/>
      <c r="Q481" s="145"/>
      <c r="R481" s="145" t="s">
        <v>127</v>
      </c>
      <c r="S481" s="145">
        <v>0</v>
      </c>
      <c r="T481" s="145"/>
      <c r="U481" s="145"/>
      <c r="V481" s="145"/>
      <c r="W481" s="145"/>
      <c r="X481" s="145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145"/>
      <c r="AN481" s="145"/>
      <c r="AO481" s="145"/>
      <c r="AP481" s="145"/>
      <c r="AQ481" s="145"/>
      <c r="AR481" s="145"/>
      <c r="AS481" s="145"/>
      <c r="AT481" s="145"/>
      <c r="AU481" s="145"/>
    </row>
    <row r="482" spans="1:47" outlineLevel="1">
      <c r="A482" s="146">
        <v>156</v>
      </c>
      <c r="B482" s="149" t="s">
        <v>586</v>
      </c>
      <c r="C482" s="165" t="s">
        <v>587</v>
      </c>
      <c r="D482" s="189" t="s">
        <v>124</v>
      </c>
      <c r="E482" s="200">
        <v>8</v>
      </c>
      <c r="F482" s="200"/>
      <c r="G482" s="200">
        <f>ROUND(E482*F482,2)</f>
        <v>0</v>
      </c>
      <c r="H482" s="176" t="s">
        <v>954</v>
      </c>
      <c r="I482" s="199"/>
      <c r="J482" s="145"/>
      <c r="K482" s="145"/>
      <c r="L482" s="145"/>
      <c r="M482" s="145"/>
      <c r="N482" s="145"/>
      <c r="O482" s="145"/>
      <c r="P482" s="145"/>
      <c r="Q482" s="145"/>
      <c r="R482" s="145" t="s">
        <v>125</v>
      </c>
      <c r="S482" s="145"/>
      <c r="T482" s="145"/>
      <c r="U482" s="145"/>
      <c r="V482" s="145"/>
      <c r="W482" s="145"/>
      <c r="X482" s="145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145"/>
      <c r="AN482" s="145"/>
      <c r="AO482" s="145"/>
      <c r="AP482" s="145"/>
      <c r="AQ482" s="145"/>
      <c r="AR482" s="145"/>
      <c r="AS482" s="145"/>
      <c r="AT482" s="145"/>
      <c r="AU482" s="145"/>
    </row>
    <row r="483" spans="1:47" outlineLevel="1">
      <c r="A483" s="146"/>
      <c r="B483" s="149"/>
      <c r="C483" s="166" t="s">
        <v>588</v>
      </c>
      <c r="D483" s="190"/>
      <c r="E483" s="181">
        <v>8</v>
      </c>
      <c r="F483" s="200"/>
      <c r="G483" s="200"/>
      <c r="H483" s="176">
        <v>0</v>
      </c>
      <c r="I483" s="199"/>
      <c r="J483" s="145"/>
      <c r="K483" s="145"/>
      <c r="L483" s="145"/>
      <c r="M483" s="145"/>
      <c r="N483" s="145"/>
      <c r="O483" s="145"/>
      <c r="P483" s="145"/>
      <c r="Q483" s="145"/>
      <c r="R483" s="145" t="s">
        <v>127</v>
      </c>
      <c r="S483" s="145">
        <v>0</v>
      </c>
      <c r="T483" s="145"/>
      <c r="U483" s="145"/>
      <c r="V483" s="145"/>
      <c r="W483" s="145"/>
      <c r="X483" s="145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145"/>
      <c r="AN483" s="145"/>
      <c r="AO483" s="145"/>
      <c r="AP483" s="145"/>
      <c r="AQ483" s="145"/>
      <c r="AR483" s="145"/>
      <c r="AS483" s="145"/>
      <c r="AT483" s="145"/>
      <c r="AU483" s="145"/>
    </row>
    <row r="484" spans="1:47" outlineLevel="1">
      <c r="A484" s="146">
        <v>157</v>
      </c>
      <c r="B484" s="149" t="s">
        <v>589</v>
      </c>
      <c r="C484" s="165" t="s">
        <v>590</v>
      </c>
      <c r="D484" s="189" t="s">
        <v>124</v>
      </c>
      <c r="E484" s="200">
        <v>7</v>
      </c>
      <c r="F484" s="200"/>
      <c r="G484" s="200">
        <f>ROUND(E484*F484,2)</f>
        <v>0</v>
      </c>
      <c r="H484" s="176" t="s">
        <v>954</v>
      </c>
      <c r="I484" s="199"/>
      <c r="J484" s="145"/>
      <c r="K484" s="145"/>
      <c r="L484" s="145"/>
      <c r="M484" s="145"/>
      <c r="N484" s="145"/>
      <c r="O484" s="145"/>
      <c r="P484" s="145"/>
      <c r="Q484" s="145"/>
      <c r="R484" s="145" t="s">
        <v>125</v>
      </c>
      <c r="S484" s="145"/>
      <c r="T484" s="145"/>
      <c r="U484" s="145"/>
      <c r="V484" s="145"/>
      <c r="W484" s="145"/>
      <c r="X484" s="145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145"/>
      <c r="AN484" s="145"/>
      <c r="AO484" s="145"/>
      <c r="AP484" s="145"/>
      <c r="AQ484" s="145"/>
      <c r="AR484" s="145"/>
      <c r="AS484" s="145"/>
      <c r="AT484" s="145"/>
      <c r="AU484" s="145"/>
    </row>
    <row r="485" spans="1:47" outlineLevel="1">
      <c r="A485" s="146"/>
      <c r="B485" s="149"/>
      <c r="C485" s="166" t="s">
        <v>591</v>
      </c>
      <c r="D485" s="190"/>
      <c r="E485" s="181">
        <v>7</v>
      </c>
      <c r="F485" s="200"/>
      <c r="G485" s="200"/>
      <c r="H485" s="176">
        <v>0</v>
      </c>
      <c r="I485" s="199"/>
      <c r="J485" s="145"/>
      <c r="K485" s="145"/>
      <c r="L485" s="145"/>
      <c r="M485" s="145"/>
      <c r="N485" s="145"/>
      <c r="O485" s="145"/>
      <c r="P485" s="145"/>
      <c r="Q485" s="145"/>
      <c r="R485" s="145" t="s">
        <v>127</v>
      </c>
      <c r="S485" s="145">
        <v>0</v>
      </c>
      <c r="T485" s="145"/>
      <c r="U485" s="145"/>
      <c r="V485" s="145"/>
      <c r="W485" s="145"/>
      <c r="X485" s="145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145"/>
      <c r="AN485" s="145"/>
      <c r="AO485" s="145"/>
      <c r="AP485" s="145"/>
      <c r="AQ485" s="145"/>
      <c r="AR485" s="145"/>
      <c r="AS485" s="145"/>
      <c r="AT485" s="145"/>
      <c r="AU485" s="145"/>
    </row>
    <row r="486" spans="1:47" outlineLevel="1">
      <c r="A486" s="146">
        <v>158</v>
      </c>
      <c r="B486" s="149" t="s">
        <v>592</v>
      </c>
      <c r="C486" s="165" t="s">
        <v>593</v>
      </c>
      <c r="D486" s="189" t="s">
        <v>124</v>
      </c>
      <c r="E486" s="200">
        <v>6</v>
      </c>
      <c r="F486" s="200"/>
      <c r="G486" s="200">
        <f>ROUND(E486*F486,2)</f>
        <v>0</v>
      </c>
      <c r="H486" s="176" t="s">
        <v>954</v>
      </c>
      <c r="I486" s="199"/>
      <c r="J486" s="145"/>
      <c r="K486" s="145"/>
      <c r="L486" s="145"/>
      <c r="M486" s="145"/>
      <c r="N486" s="145"/>
      <c r="O486" s="145"/>
      <c r="P486" s="145"/>
      <c r="Q486" s="145"/>
      <c r="R486" s="145" t="s">
        <v>125</v>
      </c>
      <c r="S486" s="145"/>
      <c r="T486" s="145"/>
      <c r="U486" s="145"/>
      <c r="V486" s="145"/>
      <c r="W486" s="145"/>
      <c r="X486" s="145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145"/>
      <c r="AN486" s="145"/>
      <c r="AO486" s="145"/>
      <c r="AP486" s="145"/>
      <c r="AQ486" s="145"/>
      <c r="AR486" s="145"/>
      <c r="AS486" s="145"/>
      <c r="AT486" s="145"/>
      <c r="AU486" s="145"/>
    </row>
    <row r="487" spans="1:47" outlineLevel="1">
      <c r="A487" s="146"/>
      <c r="B487" s="149"/>
      <c r="C487" s="166" t="s">
        <v>577</v>
      </c>
      <c r="D487" s="190"/>
      <c r="E487" s="181">
        <v>6</v>
      </c>
      <c r="F487" s="200"/>
      <c r="G487" s="200"/>
      <c r="H487" s="176">
        <v>0</v>
      </c>
      <c r="I487" s="199"/>
      <c r="J487" s="145"/>
      <c r="K487" s="145"/>
      <c r="L487" s="145"/>
      <c r="M487" s="145"/>
      <c r="N487" s="145"/>
      <c r="O487" s="145"/>
      <c r="P487" s="145"/>
      <c r="Q487" s="145"/>
      <c r="R487" s="145" t="s">
        <v>127</v>
      </c>
      <c r="S487" s="145">
        <v>0</v>
      </c>
      <c r="T487" s="145"/>
      <c r="U487" s="145"/>
      <c r="V487" s="145"/>
      <c r="W487" s="145"/>
      <c r="X487" s="145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145"/>
      <c r="AN487" s="145"/>
      <c r="AO487" s="145"/>
      <c r="AP487" s="145"/>
      <c r="AQ487" s="145"/>
      <c r="AR487" s="145"/>
      <c r="AS487" s="145"/>
      <c r="AT487" s="145"/>
      <c r="AU487" s="145"/>
    </row>
    <row r="488" spans="1:47" outlineLevel="1">
      <c r="A488" s="146">
        <v>159</v>
      </c>
      <c r="B488" s="149" t="s">
        <v>594</v>
      </c>
      <c r="C488" s="165" t="s">
        <v>595</v>
      </c>
      <c r="D488" s="189" t="s">
        <v>124</v>
      </c>
      <c r="E488" s="200">
        <v>5</v>
      </c>
      <c r="F488" s="200"/>
      <c r="G488" s="200">
        <f>ROUND(E488*F488,2)</f>
        <v>0</v>
      </c>
      <c r="H488" s="176" t="s">
        <v>954</v>
      </c>
      <c r="I488" s="199"/>
      <c r="J488" s="145"/>
      <c r="K488" s="145"/>
      <c r="L488" s="145"/>
      <c r="M488" s="145"/>
      <c r="N488" s="145"/>
      <c r="O488" s="145"/>
      <c r="P488" s="145"/>
      <c r="Q488" s="145"/>
      <c r="R488" s="145" t="s">
        <v>125</v>
      </c>
      <c r="S488" s="145"/>
      <c r="T488" s="145"/>
      <c r="U488" s="145"/>
      <c r="V488" s="145"/>
      <c r="W488" s="145"/>
      <c r="X488" s="145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145"/>
      <c r="AN488" s="145"/>
      <c r="AO488" s="145"/>
      <c r="AP488" s="145"/>
      <c r="AQ488" s="145"/>
      <c r="AR488" s="145"/>
      <c r="AS488" s="145"/>
      <c r="AT488" s="145"/>
      <c r="AU488" s="145"/>
    </row>
    <row r="489" spans="1:47" outlineLevel="1">
      <c r="A489" s="146"/>
      <c r="B489" s="149"/>
      <c r="C489" s="166" t="s">
        <v>596</v>
      </c>
      <c r="D489" s="190"/>
      <c r="E489" s="181">
        <v>5</v>
      </c>
      <c r="F489" s="200"/>
      <c r="G489" s="200"/>
      <c r="H489" s="176">
        <v>0</v>
      </c>
      <c r="I489" s="199"/>
      <c r="J489" s="145"/>
      <c r="K489" s="145"/>
      <c r="L489" s="145"/>
      <c r="M489" s="145"/>
      <c r="N489" s="145"/>
      <c r="O489" s="145"/>
      <c r="P489" s="145"/>
      <c r="Q489" s="145"/>
      <c r="R489" s="145" t="s">
        <v>127</v>
      </c>
      <c r="S489" s="145">
        <v>0</v>
      </c>
      <c r="T489" s="145"/>
      <c r="U489" s="145"/>
      <c r="V489" s="145"/>
      <c r="W489" s="145"/>
      <c r="X489" s="145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145"/>
      <c r="AN489" s="145"/>
      <c r="AO489" s="145"/>
      <c r="AP489" s="145"/>
      <c r="AQ489" s="145"/>
      <c r="AR489" s="145"/>
      <c r="AS489" s="145"/>
      <c r="AT489" s="145"/>
      <c r="AU489" s="145"/>
    </row>
    <row r="490" spans="1:47" outlineLevel="1">
      <c r="A490" s="146">
        <v>160</v>
      </c>
      <c r="B490" s="149" t="s">
        <v>597</v>
      </c>
      <c r="C490" s="165" t="s">
        <v>598</v>
      </c>
      <c r="D490" s="189" t="s">
        <v>234</v>
      </c>
      <c r="E490" s="200">
        <v>4</v>
      </c>
      <c r="F490" s="200"/>
      <c r="G490" s="200">
        <f>ROUND(E490*F490,2)</f>
        <v>0</v>
      </c>
      <c r="H490" s="176" t="s">
        <v>954</v>
      </c>
      <c r="I490" s="199"/>
      <c r="J490" s="145"/>
      <c r="K490" s="145"/>
      <c r="L490" s="145"/>
      <c r="M490" s="145"/>
      <c r="N490" s="145"/>
      <c r="O490" s="145"/>
      <c r="P490" s="145"/>
      <c r="Q490" s="145"/>
      <c r="R490" s="145" t="s">
        <v>125</v>
      </c>
      <c r="S490" s="145"/>
      <c r="T490" s="145"/>
      <c r="U490" s="145"/>
      <c r="V490" s="145"/>
      <c r="W490" s="145"/>
      <c r="X490" s="145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145"/>
      <c r="AN490" s="145"/>
      <c r="AO490" s="145"/>
      <c r="AP490" s="145"/>
      <c r="AQ490" s="145"/>
      <c r="AR490" s="145"/>
      <c r="AS490" s="145"/>
      <c r="AT490" s="145"/>
      <c r="AU490" s="145"/>
    </row>
    <row r="491" spans="1:47" outlineLevel="1">
      <c r="A491" s="146"/>
      <c r="B491" s="149"/>
      <c r="C491" s="166" t="s">
        <v>1649</v>
      </c>
      <c r="D491" s="190"/>
      <c r="E491" s="181">
        <v>4</v>
      </c>
      <c r="F491" s="200"/>
      <c r="G491" s="200"/>
      <c r="H491" s="176">
        <v>0</v>
      </c>
      <c r="I491" s="199"/>
      <c r="J491" s="145"/>
      <c r="K491" s="145"/>
      <c r="L491" s="145"/>
      <c r="M491" s="145"/>
      <c r="N491" s="145"/>
      <c r="O491" s="145"/>
      <c r="P491" s="145"/>
      <c r="Q491" s="145"/>
      <c r="R491" s="145" t="s">
        <v>127</v>
      </c>
      <c r="S491" s="145">
        <v>0</v>
      </c>
      <c r="T491" s="145"/>
      <c r="U491" s="145"/>
      <c r="V491" s="145"/>
      <c r="W491" s="145"/>
      <c r="X491" s="145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145"/>
      <c r="AN491" s="145"/>
      <c r="AO491" s="145"/>
      <c r="AP491" s="145"/>
      <c r="AQ491" s="145"/>
      <c r="AR491" s="145"/>
      <c r="AS491" s="145"/>
      <c r="AT491" s="145"/>
      <c r="AU491" s="145"/>
    </row>
    <row r="492" spans="1:47" outlineLevel="1">
      <c r="A492" s="146">
        <v>161</v>
      </c>
      <c r="B492" s="149" t="s">
        <v>600</v>
      </c>
      <c r="C492" s="165" t="s">
        <v>601</v>
      </c>
      <c r="D492" s="189" t="s">
        <v>234</v>
      </c>
      <c r="E492" s="200">
        <v>1.5</v>
      </c>
      <c r="F492" s="200"/>
      <c r="G492" s="200">
        <f>ROUND(E492*F492,2)</f>
        <v>0</v>
      </c>
      <c r="H492" s="176" t="s">
        <v>954</v>
      </c>
      <c r="I492" s="199"/>
      <c r="J492" s="145"/>
      <c r="K492" s="145"/>
      <c r="L492" s="145"/>
      <c r="M492" s="145"/>
      <c r="N492" s="145"/>
      <c r="O492" s="145"/>
      <c r="P492" s="145"/>
      <c r="Q492" s="145"/>
      <c r="R492" s="145" t="s">
        <v>125</v>
      </c>
      <c r="S492" s="145"/>
      <c r="T492" s="145"/>
      <c r="U492" s="145"/>
      <c r="V492" s="145"/>
      <c r="W492" s="145"/>
      <c r="X492" s="145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145"/>
      <c r="AN492" s="145"/>
      <c r="AO492" s="145"/>
      <c r="AP492" s="145"/>
      <c r="AQ492" s="145"/>
      <c r="AR492" s="145"/>
      <c r="AS492" s="145"/>
      <c r="AT492" s="145"/>
      <c r="AU492" s="145"/>
    </row>
    <row r="493" spans="1:47" outlineLevel="1">
      <c r="A493" s="146"/>
      <c r="B493" s="149"/>
      <c r="C493" s="166" t="s">
        <v>602</v>
      </c>
      <c r="D493" s="190"/>
      <c r="E493" s="181">
        <v>1.5</v>
      </c>
      <c r="F493" s="200"/>
      <c r="G493" s="200"/>
      <c r="H493" s="176">
        <v>0</v>
      </c>
      <c r="I493" s="199"/>
      <c r="J493" s="145"/>
      <c r="K493" s="145"/>
      <c r="L493" s="145"/>
      <c r="M493" s="145"/>
      <c r="N493" s="145"/>
      <c r="O493" s="145"/>
      <c r="P493" s="145"/>
      <c r="Q493" s="145"/>
      <c r="R493" s="145" t="s">
        <v>127</v>
      </c>
      <c r="S493" s="145">
        <v>0</v>
      </c>
      <c r="T493" s="145"/>
      <c r="U493" s="145"/>
      <c r="V493" s="145"/>
      <c r="W493" s="145"/>
      <c r="X493" s="145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145"/>
      <c r="AN493" s="145"/>
      <c r="AO493" s="145"/>
      <c r="AP493" s="145"/>
      <c r="AQ493" s="145"/>
      <c r="AR493" s="145"/>
      <c r="AS493" s="145"/>
      <c r="AT493" s="145"/>
      <c r="AU493" s="145"/>
    </row>
    <row r="494" spans="1:47" outlineLevel="1">
      <c r="A494" s="146">
        <v>162</v>
      </c>
      <c r="B494" s="149" t="s">
        <v>603</v>
      </c>
      <c r="C494" s="165" t="s">
        <v>604</v>
      </c>
      <c r="D494" s="189" t="s">
        <v>234</v>
      </c>
      <c r="E494" s="200">
        <v>1</v>
      </c>
      <c r="F494" s="200"/>
      <c r="G494" s="200">
        <f>ROUND(E494*F494,2)</f>
        <v>0</v>
      </c>
      <c r="H494" s="176" t="s">
        <v>954</v>
      </c>
      <c r="I494" s="199"/>
      <c r="J494" s="145"/>
      <c r="K494" s="145"/>
      <c r="L494" s="145"/>
      <c r="M494" s="145"/>
      <c r="N494" s="145"/>
      <c r="O494" s="145"/>
      <c r="P494" s="145"/>
      <c r="Q494" s="145"/>
      <c r="R494" s="145" t="s">
        <v>125</v>
      </c>
      <c r="S494" s="145"/>
      <c r="T494" s="145"/>
      <c r="U494" s="145"/>
      <c r="V494" s="145"/>
      <c r="W494" s="145"/>
      <c r="X494" s="145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145"/>
      <c r="AN494" s="145"/>
      <c r="AO494" s="145"/>
      <c r="AP494" s="145"/>
      <c r="AQ494" s="145"/>
      <c r="AR494" s="145"/>
      <c r="AS494" s="145"/>
      <c r="AT494" s="145"/>
      <c r="AU494" s="145"/>
    </row>
    <row r="495" spans="1:47" outlineLevel="1">
      <c r="A495" s="146"/>
      <c r="B495" s="149"/>
      <c r="C495" s="166" t="s">
        <v>605</v>
      </c>
      <c r="D495" s="190"/>
      <c r="E495" s="181">
        <v>1</v>
      </c>
      <c r="F495" s="200"/>
      <c r="G495" s="200"/>
      <c r="H495" s="176">
        <v>0</v>
      </c>
      <c r="I495" s="199"/>
      <c r="J495" s="145"/>
      <c r="K495" s="145"/>
      <c r="L495" s="145"/>
      <c r="M495" s="145"/>
      <c r="N495" s="145"/>
      <c r="O495" s="145"/>
      <c r="P495" s="145"/>
      <c r="Q495" s="145"/>
      <c r="R495" s="145" t="s">
        <v>127</v>
      </c>
      <c r="S495" s="145">
        <v>0</v>
      </c>
      <c r="T495" s="145"/>
      <c r="U495" s="145"/>
      <c r="V495" s="145"/>
      <c r="W495" s="145"/>
      <c r="X495" s="145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145"/>
      <c r="AN495" s="145"/>
      <c r="AO495" s="145"/>
      <c r="AP495" s="145"/>
      <c r="AQ495" s="145"/>
      <c r="AR495" s="145"/>
      <c r="AS495" s="145"/>
      <c r="AT495" s="145"/>
      <c r="AU495" s="145"/>
    </row>
    <row r="496" spans="1:47" outlineLevel="1">
      <c r="A496" s="146">
        <v>163</v>
      </c>
      <c r="B496" s="149" t="s">
        <v>606</v>
      </c>
      <c r="C496" s="165" t="s">
        <v>607</v>
      </c>
      <c r="D496" s="189" t="s">
        <v>234</v>
      </c>
      <c r="E496" s="200">
        <v>2</v>
      </c>
      <c r="F496" s="200"/>
      <c r="G496" s="200">
        <f>ROUND(E496*F496,2)</f>
        <v>0</v>
      </c>
      <c r="H496" s="176" t="s">
        <v>954</v>
      </c>
      <c r="I496" s="199"/>
      <c r="J496" s="145"/>
      <c r="K496" s="145"/>
      <c r="L496" s="145"/>
      <c r="M496" s="145"/>
      <c r="N496" s="145"/>
      <c r="O496" s="145"/>
      <c r="P496" s="145"/>
      <c r="Q496" s="145"/>
      <c r="R496" s="145" t="s">
        <v>125</v>
      </c>
      <c r="S496" s="145"/>
      <c r="T496" s="145"/>
      <c r="U496" s="145"/>
      <c r="V496" s="145"/>
      <c r="W496" s="145"/>
      <c r="X496" s="145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145"/>
      <c r="AN496" s="145"/>
      <c r="AO496" s="145"/>
      <c r="AP496" s="145"/>
      <c r="AQ496" s="145"/>
      <c r="AR496" s="145"/>
      <c r="AS496" s="145"/>
      <c r="AT496" s="145"/>
      <c r="AU496" s="145"/>
    </row>
    <row r="497" spans="1:47" outlineLevel="1">
      <c r="A497" s="146"/>
      <c r="B497" s="149"/>
      <c r="C497" s="166" t="s">
        <v>599</v>
      </c>
      <c r="D497" s="190"/>
      <c r="E497" s="181">
        <v>2</v>
      </c>
      <c r="F497" s="200"/>
      <c r="G497" s="200"/>
      <c r="H497" s="176">
        <v>0</v>
      </c>
      <c r="I497" s="199"/>
      <c r="J497" s="145"/>
      <c r="K497" s="145"/>
      <c r="L497" s="145"/>
      <c r="M497" s="145"/>
      <c r="N497" s="145"/>
      <c r="O497" s="145"/>
      <c r="P497" s="145"/>
      <c r="Q497" s="145"/>
      <c r="R497" s="145" t="s">
        <v>127</v>
      </c>
      <c r="S497" s="145">
        <v>0</v>
      </c>
      <c r="T497" s="145"/>
      <c r="U497" s="145"/>
      <c r="V497" s="145"/>
      <c r="W497" s="145"/>
      <c r="X497" s="145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145"/>
      <c r="AN497" s="145"/>
      <c r="AO497" s="145"/>
      <c r="AP497" s="145"/>
      <c r="AQ497" s="145"/>
      <c r="AR497" s="145"/>
      <c r="AS497" s="145"/>
      <c r="AT497" s="145"/>
      <c r="AU497" s="145"/>
    </row>
    <row r="498" spans="1:47" outlineLevel="1">
      <c r="A498" s="146">
        <v>164</v>
      </c>
      <c r="B498" s="149" t="s">
        <v>608</v>
      </c>
      <c r="C498" s="165" t="s">
        <v>609</v>
      </c>
      <c r="D498" s="189" t="s">
        <v>234</v>
      </c>
      <c r="E498" s="200">
        <v>1.5</v>
      </c>
      <c r="F498" s="200"/>
      <c r="G498" s="200">
        <f>ROUND(E498*F498,2)</f>
        <v>0</v>
      </c>
      <c r="H498" s="176" t="s">
        <v>954</v>
      </c>
      <c r="I498" s="199"/>
      <c r="J498" s="145"/>
      <c r="K498" s="145"/>
      <c r="L498" s="145"/>
      <c r="M498" s="145"/>
      <c r="N498" s="145"/>
      <c r="O498" s="145"/>
      <c r="P498" s="145"/>
      <c r="Q498" s="145"/>
      <c r="R498" s="145" t="s">
        <v>125</v>
      </c>
      <c r="S498" s="145"/>
      <c r="T498" s="145"/>
      <c r="U498" s="145"/>
      <c r="V498" s="145"/>
      <c r="W498" s="145"/>
      <c r="X498" s="145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145"/>
      <c r="AN498" s="145"/>
      <c r="AO498" s="145"/>
      <c r="AP498" s="145"/>
      <c r="AQ498" s="145"/>
      <c r="AR498" s="145"/>
      <c r="AS498" s="145"/>
      <c r="AT498" s="145"/>
      <c r="AU498" s="145"/>
    </row>
    <row r="499" spans="1:47" outlineLevel="1">
      <c r="A499" s="146"/>
      <c r="B499" s="149"/>
      <c r="C499" s="166" t="s">
        <v>602</v>
      </c>
      <c r="D499" s="190"/>
      <c r="E499" s="181">
        <v>1.5</v>
      </c>
      <c r="F499" s="200"/>
      <c r="G499" s="200"/>
      <c r="H499" s="176">
        <v>0</v>
      </c>
      <c r="I499" s="199"/>
      <c r="J499" s="145"/>
      <c r="K499" s="145"/>
      <c r="L499" s="145"/>
      <c r="M499" s="145"/>
      <c r="N499" s="145"/>
      <c r="O499" s="145"/>
      <c r="P499" s="145"/>
      <c r="Q499" s="145"/>
      <c r="R499" s="145" t="s">
        <v>127</v>
      </c>
      <c r="S499" s="145">
        <v>0</v>
      </c>
      <c r="T499" s="145"/>
      <c r="U499" s="145"/>
      <c r="V499" s="145"/>
      <c r="W499" s="145"/>
      <c r="X499" s="145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45"/>
    </row>
    <row r="500" spans="1:47" outlineLevel="1">
      <c r="A500" s="146">
        <v>165</v>
      </c>
      <c r="B500" s="149" t="s">
        <v>610</v>
      </c>
      <c r="C500" s="165" t="s">
        <v>611</v>
      </c>
      <c r="D500" s="189" t="s">
        <v>234</v>
      </c>
      <c r="E500" s="200">
        <v>1</v>
      </c>
      <c r="F500" s="200"/>
      <c r="G500" s="200">
        <f>ROUND(E500*F500,2)</f>
        <v>0</v>
      </c>
      <c r="H500" s="176" t="s">
        <v>954</v>
      </c>
      <c r="I500" s="199"/>
      <c r="J500" s="145"/>
      <c r="K500" s="145"/>
      <c r="L500" s="145"/>
      <c r="M500" s="145"/>
      <c r="N500" s="145"/>
      <c r="O500" s="145"/>
      <c r="P500" s="145"/>
      <c r="Q500" s="145"/>
      <c r="R500" s="145" t="s">
        <v>125</v>
      </c>
      <c r="S500" s="145"/>
      <c r="T500" s="145"/>
      <c r="U500" s="145"/>
      <c r="V500" s="145"/>
      <c r="W500" s="145"/>
      <c r="X500" s="145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145"/>
      <c r="AN500" s="145"/>
      <c r="AO500" s="145"/>
      <c r="AP500" s="145"/>
      <c r="AQ500" s="145"/>
      <c r="AR500" s="145"/>
      <c r="AS500" s="145"/>
      <c r="AT500" s="145"/>
      <c r="AU500" s="145"/>
    </row>
    <row r="501" spans="1:47" outlineLevel="1">
      <c r="A501" s="146"/>
      <c r="B501" s="149"/>
      <c r="C501" s="166" t="s">
        <v>612</v>
      </c>
      <c r="D501" s="190"/>
      <c r="E501" s="181">
        <v>1</v>
      </c>
      <c r="F501" s="200"/>
      <c r="G501" s="200"/>
      <c r="H501" s="176">
        <v>0</v>
      </c>
      <c r="I501" s="199"/>
      <c r="J501" s="145"/>
      <c r="K501" s="145"/>
      <c r="L501" s="145"/>
      <c r="M501" s="145"/>
      <c r="N501" s="145"/>
      <c r="O501" s="145"/>
      <c r="P501" s="145"/>
      <c r="Q501" s="145"/>
      <c r="R501" s="145" t="s">
        <v>127</v>
      </c>
      <c r="S501" s="145">
        <v>0</v>
      </c>
      <c r="T501" s="145"/>
      <c r="U501" s="145"/>
      <c r="V501" s="145"/>
      <c r="W501" s="145"/>
      <c r="X501" s="145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145"/>
      <c r="AN501" s="145"/>
      <c r="AO501" s="145"/>
      <c r="AP501" s="145"/>
      <c r="AQ501" s="145"/>
      <c r="AR501" s="145"/>
      <c r="AS501" s="145"/>
      <c r="AT501" s="145"/>
      <c r="AU501" s="145"/>
    </row>
    <row r="502" spans="1:47" outlineLevel="1">
      <c r="A502" s="146">
        <v>166</v>
      </c>
      <c r="B502" s="149" t="s">
        <v>613</v>
      </c>
      <c r="C502" s="165" t="s">
        <v>614</v>
      </c>
      <c r="D502" s="189" t="s">
        <v>234</v>
      </c>
      <c r="E502" s="200">
        <v>0.4</v>
      </c>
      <c r="F502" s="200"/>
      <c r="G502" s="200">
        <f>ROUND(E502*F502,2)</f>
        <v>0</v>
      </c>
      <c r="H502" s="176" t="s">
        <v>954</v>
      </c>
      <c r="I502" s="199"/>
      <c r="J502" s="145"/>
      <c r="K502" s="145"/>
      <c r="L502" s="145"/>
      <c r="M502" s="145"/>
      <c r="N502" s="145"/>
      <c r="O502" s="145"/>
      <c r="P502" s="145"/>
      <c r="Q502" s="145"/>
      <c r="R502" s="145" t="s">
        <v>125</v>
      </c>
      <c r="S502" s="145"/>
      <c r="T502" s="145"/>
      <c r="U502" s="145"/>
      <c r="V502" s="145"/>
      <c r="W502" s="145"/>
      <c r="X502" s="145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145"/>
      <c r="AN502" s="145"/>
      <c r="AO502" s="145"/>
      <c r="AP502" s="145"/>
      <c r="AQ502" s="145"/>
      <c r="AR502" s="145"/>
      <c r="AS502" s="145"/>
      <c r="AT502" s="145"/>
      <c r="AU502" s="145"/>
    </row>
    <row r="503" spans="1:47" outlineLevel="1">
      <c r="A503" s="146"/>
      <c r="B503" s="149"/>
      <c r="C503" s="166" t="s">
        <v>615</v>
      </c>
      <c r="D503" s="190"/>
      <c r="E503" s="181">
        <v>0.4</v>
      </c>
      <c r="F503" s="200"/>
      <c r="G503" s="200"/>
      <c r="H503" s="176">
        <v>0</v>
      </c>
      <c r="I503" s="199"/>
      <c r="J503" s="145"/>
      <c r="K503" s="145"/>
      <c r="L503" s="145"/>
      <c r="M503" s="145"/>
      <c r="N503" s="145"/>
      <c r="O503" s="145"/>
      <c r="P503" s="145"/>
      <c r="Q503" s="145"/>
      <c r="R503" s="145" t="s">
        <v>127</v>
      </c>
      <c r="S503" s="145">
        <v>0</v>
      </c>
      <c r="T503" s="145"/>
      <c r="U503" s="145"/>
      <c r="V503" s="145"/>
      <c r="W503" s="145"/>
      <c r="X503" s="145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145"/>
      <c r="AN503" s="145"/>
      <c r="AO503" s="145"/>
      <c r="AP503" s="145"/>
      <c r="AQ503" s="145"/>
      <c r="AR503" s="145"/>
      <c r="AS503" s="145"/>
      <c r="AT503" s="145"/>
      <c r="AU503" s="145"/>
    </row>
    <row r="504" spans="1:47" outlineLevel="1">
      <c r="A504" s="146">
        <v>167</v>
      </c>
      <c r="B504" s="149" t="s">
        <v>616</v>
      </c>
      <c r="C504" s="165" t="s">
        <v>617</v>
      </c>
      <c r="D504" s="189" t="s">
        <v>234</v>
      </c>
      <c r="E504" s="200">
        <v>20.9</v>
      </c>
      <c r="F504" s="200"/>
      <c r="G504" s="200">
        <f>ROUND(E504*F504,2)</f>
        <v>0</v>
      </c>
      <c r="H504" s="176" t="s">
        <v>954</v>
      </c>
      <c r="I504" s="199"/>
      <c r="J504" s="145"/>
      <c r="K504" s="145"/>
      <c r="L504" s="145"/>
      <c r="M504" s="145"/>
      <c r="N504" s="145"/>
      <c r="O504" s="145"/>
      <c r="P504" s="145"/>
      <c r="Q504" s="145"/>
      <c r="R504" s="145" t="s">
        <v>125</v>
      </c>
      <c r="S504" s="145"/>
      <c r="T504" s="145"/>
      <c r="U504" s="145"/>
      <c r="V504" s="145"/>
      <c r="W504" s="145"/>
      <c r="X504" s="145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145"/>
      <c r="AN504" s="145"/>
      <c r="AO504" s="145"/>
      <c r="AP504" s="145"/>
      <c r="AQ504" s="145"/>
      <c r="AR504" s="145"/>
      <c r="AS504" s="145"/>
      <c r="AT504" s="145"/>
      <c r="AU504" s="145"/>
    </row>
    <row r="505" spans="1:47" outlineLevel="1">
      <c r="A505" s="146"/>
      <c r="B505" s="149"/>
      <c r="C505" s="166" t="s">
        <v>618</v>
      </c>
      <c r="D505" s="190"/>
      <c r="E505" s="181">
        <v>20.9</v>
      </c>
      <c r="F505" s="200"/>
      <c r="G505" s="200"/>
      <c r="H505" s="176">
        <v>0</v>
      </c>
      <c r="I505" s="199"/>
      <c r="J505" s="145"/>
      <c r="K505" s="145"/>
      <c r="L505" s="145"/>
      <c r="M505" s="145"/>
      <c r="N505" s="145"/>
      <c r="O505" s="145"/>
      <c r="P505" s="145"/>
      <c r="Q505" s="145"/>
      <c r="R505" s="145" t="s">
        <v>127</v>
      </c>
      <c r="S505" s="145">
        <v>0</v>
      </c>
      <c r="T505" s="145"/>
      <c r="U505" s="145"/>
      <c r="V505" s="145"/>
      <c r="W505" s="145"/>
      <c r="X505" s="145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145"/>
      <c r="AN505" s="145"/>
      <c r="AO505" s="145"/>
      <c r="AP505" s="145"/>
      <c r="AQ505" s="145"/>
      <c r="AR505" s="145"/>
      <c r="AS505" s="145"/>
      <c r="AT505" s="145"/>
      <c r="AU505" s="145"/>
    </row>
    <row r="506" spans="1:47" outlineLevel="1">
      <c r="A506" s="146">
        <v>168</v>
      </c>
      <c r="B506" s="149" t="s">
        <v>619</v>
      </c>
      <c r="C506" s="165" t="s">
        <v>620</v>
      </c>
      <c r="D506" s="189" t="s">
        <v>234</v>
      </c>
      <c r="E506" s="200">
        <v>10.1</v>
      </c>
      <c r="F506" s="200"/>
      <c r="G506" s="200">
        <f>ROUND(E506*F506,2)</f>
        <v>0</v>
      </c>
      <c r="H506" s="176" t="s">
        <v>954</v>
      </c>
      <c r="I506" s="199"/>
      <c r="J506" s="145"/>
      <c r="K506" s="145"/>
      <c r="L506" s="145"/>
      <c r="M506" s="145"/>
      <c r="N506" s="145"/>
      <c r="O506" s="145"/>
      <c r="P506" s="145"/>
      <c r="Q506" s="145"/>
      <c r="R506" s="145" t="s">
        <v>125</v>
      </c>
      <c r="S506" s="145"/>
      <c r="T506" s="145"/>
      <c r="U506" s="145"/>
      <c r="V506" s="145"/>
      <c r="W506" s="145"/>
      <c r="X506" s="145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145"/>
      <c r="AN506" s="145"/>
      <c r="AO506" s="145"/>
      <c r="AP506" s="145"/>
      <c r="AQ506" s="145"/>
      <c r="AR506" s="145"/>
      <c r="AS506" s="145"/>
      <c r="AT506" s="145"/>
      <c r="AU506" s="145"/>
    </row>
    <row r="507" spans="1:47" outlineLevel="1">
      <c r="A507" s="146"/>
      <c r="B507" s="149"/>
      <c r="C507" s="166" t="s">
        <v>621</v>
      </c>
      <c r="D507" s="190"/>
      <c r="E507" s="181">
        <v>10.1</v>
      </c>
      <c r="F507" s="200"/>
      <c r="G507" s="200"/>
      <c r="H507" s="176">
        <v>0</v>
      </c>
      <c r="I507" s="199"/>
      <c r="J507" s="145"/>
      <c r="K507" s="145"/>
      <c r="L507" s="145"/>
      <c r="M507" s="145"/>
      <c r="N507" s="145"/>
      <c r="O507" s="145"/>
      <c r="P507" s="145"/>
      <c r="Q507" s="145"/>
      <c r="R507" s="145" t="s">
        <v>127</v>
      </c>
      <c r="S507" s="145">
        <v>0</v>
      </c>
      <c r="T507" s="145"/>
      <c r="U507" s="145"/>
      <c r="V507" s="145"/>
      <c r="W507" s="145"/>
      <c r="X507" s="145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145"/>
      <c r="AN507" s="145"/>
      <c r="AO507" s="145"/>
      <c r="AP507" s="145"/>
      <c r="AQ507" s="145"/>
      <c r="AR507" s="145"/>
      <c r="AS507" s="145"/>
      <c r="AT507" s="145"/>
      <c r="AU507" s="145"/>
    </row>
    <row r="508" spans="1:47" outlineLevel="1">
      <c r="A508" s="146">
        <v>169</v>
      </c>
      <c r="B508" s="149" t="s">
        <v>622</v>
      </c>
      <c r="C508" s="165" t="s">
        <v>623</v>
      </c>
      <c r="D508" s="189" t="s">
        <v>151</v>
      </c>
      <c r="E508" s="200">
        <v>75.92</v>
      </c>
      <c r="F508" s="200"/>
      <c r="G508" s="200">
        <f>ROUND(E508*F508,2)</f>
        <v>0</v>
      </c>
      <c r="H508" s="176" t="s">
        <v>954</v>
      </c>
      <c r="I508" s="199"/>
      <c r="J508" s="145"/>
      <c r="K508" s="145"/>
      <c r="L508" s="145"/>
      <c r="M508" s="145"/>
      <c r="N508" s="145"/>
      <c r="O508" s="145"/>
      <c r="P508" s="145"/>
      <c r="Q508" s="145"/>
      <c r="R508" s="145" t="s">
        <v>125</v>
      </c>
      <c r="S508" s="145"/>
      <c r="T508" s="145"/>
      <c r="U508" s="145"/>
      <c r="V508" s="145"/>
      <c r="W508" s="145"/>
      <c r="X508" s="145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145"/>
      <c r="AN508" s="145"/>
      <c r="AO508" s="145"/>
      <c r="AP508" s="145"/>
      <c r="AQ508" s="145"/>
      <c r="AR508" s="145"/>
      <c r="AS508" s="145"/>
      <c r="AT508" s="145"/>
      <c r="AU508" s="145"/>
    </row>
    <row r="509" spans="1:47" outlineLevel="1">
      <c r="A509" s="146"/>
      <c r="B509" s="149"/>
      <c r="C509" s="166" t="s">
        <v>624</v>
      </c>
      <c r="D509" s="190"/>
      <c r="E509" s="181">
        <v>75.92</v>
      </c>
      <c r="F509" s="200"/>
      <c r="G509" s="200"/>
      <c r="H509" s="176">
        <v>0</v>
      </c>
      <c r="I509" s="199"/>
      <c r="J509" s="145"/>
      <c r="K509" s="145"/>
      <c r="L509" s="145"/>
      <c r="M509" s="145"/>
      <c r="N509" s="145"/>
      <c r="O509" s="145"/>
      <c r="P509" s="145"/>
      <c r="Q509" s="145"/>
      <c r="R509" s="145" t="s">
        <v>127</v>
      </c>
      <c r="S509" s="145">
        <v>0</v>
      </c>
      <c r="T509" s="145"/>
      <c r="U509" s="145"/>
      <c r="V509" s="145"/>
      <c r="W509" s="145"/>
      <c r="X509" s="145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145"/>
      <c r="AN509" s="145"/>
      <c r="AO509" s="145"/>
      <c r="AP509" s="145"/>
      <c r="AQ509" s="145"/>
      <c r="AR509" s="145"/>
      <c r="AS509" s="145"/>
      <c r="AT509" s="145"/>
      <c r="AU509" s="145"/>
    </row>
    <row r="510" spans="1:47" outlineLevel="1">
      <c r="A510" s="146">
        <v>170</v>
      </c>
      <c r="B510" s="149" t="s">
        <v>625</v>
      </c>
      <c r="C510" s="165" t="s">
        <v>626</v>
      </c>
      <c r="D510" s="189" t="s">
        <v>151</v>
      </c>
      <c r="E510" s="200">
        <v>57.4</v>
      </c>
      <c r="F510" s="200"/>
      <c r="G510" s="200">
        <f>ROUND(E510*F510,2)</f>
        <v>0</v>
      </c>
      <c r="H510" s="176" t="s">
        <v>954</v>
      </c>
      <c r="I510" s="199"/>
      <c r="J510" s="145"/>
      <c r="K510" s="145"/>
      <c r="L510" s="145"/>
      <c r="M510" s="145"/>
      <c r="N510" s="145"/>
      <c r="O510" s="145"/>
      <c r="P510" s="145"/>
      <c r="Q510" s="145"/>
      <c r="R510" s="145" t="s">
        <v>125</v>
      </c>
      <c r="S510" s="145"/>
      <c r="T510" s="145"/>
      <c r="U510" s="145"/>
      <c r="V510" s="145"/>
      <c r="W510" s="145"/>
      <c r="X510" s="145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145"/>
      <c r="AN510" s="145"/>
      <c r="AO510" s="145"/>
      <c r="AP510" s="145"/>
      <c r="AQ510" s="145"/>
      <c r="AR510" s="145"/>
      <c r="AS510" s="145"/>
      <c r="AT510" s="145"/>
      <c r="AU510" s="145"/>
    </row>
    <row r="511" spans="1:47" outlineLevel="1">
      <c r="A511" s="146"/>
      <c r="B511" s="149"/>
      <c r="C511" s="166" t="s">
        <v>627</v>
      </c>
      <c r="D511" s="190"/>
      <c r="E511" s="181">
        <v>57.4</v>
      </c>
      <c r="F511" s="200"/>
      <c r="G511" s="200"/>
      <c r="H511" s="176">
        <v>0</v>
      </c>
      <c r="I511" s="199"/>
      <c r="J511" s="145"/>
      <c r="K511" s="145"/>
      <c r="L511" s="145"/>
      <c r="M511" s="145"/>
      <c r="N511" s="145"/>
      <c r="O511" s="145"/>
      <c r="P511" s="145"/>
      <c r="Q511" s="145"/>
      <c r="R511" s="145" t="s">
        <v>127</v>
      </c>
      <c r="S511" s="145">
        <v>0</v>
      </c>
      <c r="T511" s="145"/>
      <c r="U511" s="145"/>
      <c r="V511" s="145"/>
      <c r="W511" s="145"/>
      <c r="X511" s="145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145"/>
      <c r="AN511" s="145"/>
      <c r="AO511" s="145"/>
      <c r="AP511" s="145"/>
      <c r="AQ511" s="145"/>
      <c r="AR511" s="145"/>
      <c r="AS511" s="145"/>
      <c r="AT511" s="145"/>
      <c r="AU511" s="145"/>
    </row>
    <row r="512" spans="1:47" outlineLevel="1">
      <c r="A512" s="146">
        <v>171</v>
      </c>
      <c r="B512" s="149" t="s">
        <v>628</v>
      </c>
      <c r="C512" s="165" t="s">
        <v>629</v>
      </c>
      <c r="D512" s="189" t="s">
        <v>151</v>
      </c>
      <c r="E512" s="200">
        <v>88.4</v>
      </c>
      <c r="F512" s="200"/>
      <c r="G512" s="200">
        <f>ROUND(E512*F512,2)</f>
        <v>0</v>
      </c>
      <c r="H512" s="176" t="s">
        <v>954</v>
      </c>
      <c r="I512" s="199"/>
      <c r="J512" s="145"/>
      <c r="K512" s="145"/>
      <c r="L512" s="145"/>
      <c r="M512" s="145"/>
      <c r="N512" s="145"/>
      <c r="O512" s="145"/>
      <c r="P512" s="145"/>
      <c r="Q512" s="145"/>
      <c r="R512" s="145" t="s">
        <v>152</v>
      </c>
      <c r="S512" s="145"/>
      <c r="T512" s="145"/>
      <c r="U512" s="145"/>
      <c r="V512" s="145"/>
      <c r="W512" s="145"/>
      <c r="X512" s="145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145"/>
      <c r="AN512" s="145"/>
      <c r="AO512" s="145"/>
      <c r="AP512" s="145"/>
      <c r="AQ512" s="145"/>
      <c r="AR512" s="145"/>
      <c r="AS512" s="145"/>
      <c r="AT512" s="145"/>
      <c r="AU512" s="145"/>
    </row>
    <row r="513" spans="1:47" outlineLevel="1">
      <c r="A513" s="146"/>
      <c r="B513" s="149"/>
      <c r="C513" s="166" t="s">
        <v>624</v>
      </c>
      <c r="D513" s="190"/>
      <c r="E513" s="181">
        <v>88.4</v>
      </c>
      <c r="F513" s="200"/>
      <c r="G513" s="200"/>
      <c r="H513" s="176">
        <v>0</v>
      </c>
      <c r="I513" s="199"/>
      <c r="J513" s="145"/>
      <c r="K513" s="145"/>
      <c r="L513" s="145"/>
      <c r="M513" s="145"/>
      <c r="N513" s="145"/>
      <c r="O513" s="145"/>
      <c r="P513" s="145"/>
      <c r="Q513" s="145"/>
      <c r="R513" s="145" t="s">
        <v>127</v>
      </c>
      <c r="S513" s="145">
        <v>0</v>
      </c>
      <c r="T513" s="145"/>
      <c r="U513" s="145"/>
      <c r="V513" s="145"/>
      <c r="W513" s="145"/>
      <c r="X513" s="145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145"/>
      <c r="AN513" s="145"/>
      <c r="AO513" s="145"/>
      <c r="AP513" s="145"/>
      <c r="AQ513" s="145"/>
      <c r="AR513" s="145"/>
      <c r="AS513" s="145"/>
      <c r="AT513" s="145"/>
      <c r="AU513" s="145"/>
    </row>
    <row r="514" spans="1:47" outlineLevel="1">
      <c r="A514" s="146">
        <v>172</v>
      </c>
      <c r="B514" s="149" t="s">
        <v>630</v>
      </c>
      <c r="C514" s="165" t="s">
        <v>631</v>
      </c>
      <c r="D514" s="189" t="s">
        <v>151</v>
      </c>
      <c r="E514" s="200">
        <v>57.4</v>
      </c>
      <c r="F514" s="200"/>
      <c r="G514" s="200">
        <f>ROUND(E514*F514,2)</f>
        <v>0</v>
      </c>
      <c r="H514" s="176" t="s">
        <v>954</v>
      </c>
      <c r="I514" s="199"/>
      <c r="J514" s="145"/>
      <c r="K514" s="145"/>
      <c r="L514" s="145"/>
      <c r="M514" s="145"/>
      <c r="N514" s="145"/>
      <c r="O514" s="145"/>
      <c r="P514" s="145"/>
      <c r="Q514" s="145"/>
      <c r="R514" s="145" t="s">
        <v>152</v>
      </c>
      <c r="S514" s="145"/>
      <c r="T514" s="145"/>
      <c r="U514" s="145"/>
      <c r="V514" s="145"/>
      <c r="W514" s="145"/>
      <c r="X514" s="145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145"/>
      <c r="AN514" s="145"/>
      <c r="AO514" s="145"/>
      <c r="AP514" s="145"/>
      <c r="AQ514" s="145"/>
      <c r="AR514" s="145"/>
      <c r="AS514" s="145"/>
      <c r="AT514" s="145"/>
      <c r="AU514" s="145"/>
    </row>
    <row r="515" spans="1:47" outlineLevel="1">
      <c r="A515" s="146"/>
      <c r="B515" s="149"/>
      <c r="C515" s="166" t="s">
        <v>632</v>
      </c>
      <c r="D515" s="190"/>
      <c r="E515" s="181">
        <v>57.4</v>
      </c>
      <c r="F515" s="200"/>
      <c r="G515" s="200"/>
      <c r="H515" s="176">
        <v>0</v>
      </c>
      <c r="I515" s="199"/>
      <c r="J515" s="145"/>
      <c r="K515" s="145"/>
      <c r="L515" s="145"/>
      <c r="M515" s="145"/>
      <c r="N515" s="145"/>
      <c r="O515" s="145"/>
      <c r="P515" s="145"/>
      <c r="Q515" s="145"/>
      <c r="R515" s="145" t="s">
        <v>127</v>
      </c>
      <c r="S515" s="145">
        <v>0</v>
      </c>
      <c r="T515" s="145"/>
      <c r="U515" s="145"/>
      <c r="V515" s="145"/>
      <c r="W515" s="145"/>
      <c r="X515" s="145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145"/>
      <c r="AN515" s="145"/>
      <c r="AO515" s="145"/>
      <c r="AP515" s="145"/>
      <c r="AQ515" s="145"/>
      <c r="AR515" s="145"/>
      <c r="AS515" s="145"/>
      <c r="AT515" s="145"/>
      <c r="AU515" s="145"/>
    </row>
    <row r="516" spans="1:47" outlineLevel="1">
      <c r="A516" s="146">
        <v>173</v>
      </c>
      <c r="B516" s="149" t="s">
        <v>633</v>
      </c>
      <c r="C516" s="165" t="s">
        <v>634</v>
      </c>
      <c r="D516" s="189" t="s">
        <v>151</v>
      </c>
      <c r="E516" s="200">
        <v>75.92</v>
      </c>
      <c r="F516" s="200"/>
      <c r="G516" s="200">
        <f>ROUND(E516*F516,2)</f>
        <v>0</v>
      </c>
      <c r="H516" s="176" t="s">
        <v>954</v>
      </c>
      <c r="I516" s="199"/>
      <c r="J516" s="145"/>
      <c r="K516" s="145"/>
      <c r="L516" s="145"/>
      <c r="M516" s="145"/>
      <c r="N516" s="145"/>
      <c r="O516" s="145"/>
      <c r="P516" s="145"/>
      <c r="Q516" s="145"/>
      <c r="R516" s="145" t="s">
        <v>125</v>
      </c>
      <c r="S516" s="145"/>
      <c r="T516" s="145"/>
      <c r="U516" s="145"/>
      <c r="V516" s="145"/>
      <c r="W516" s="145"/>
      <c r="X516" s="145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145"/>
      <c r="AN516" s="145"/>
      <c r="AO516" s="145"/>
      <c r="AP516" s="145"/>
      <c r="AQ516" s="145"/>
      <c r="AR516" s="145"/>
      <c r="AS516" s="145"/>
      <c r="AT516" s="145"/>
      <c r="AU516" s="145"/>
    </row>
    <row r="517" spans="1:47" outlineLevel="1">
      <c r="A517" s="146"/>
      <c r="B517" s="149"/>
      <c r="C517" s="166" t="s">
        <v>624</v>
      </c>
      <c r="D517" s="190"/>
      <c r="E517" s="181">
        <v>75.92</v>
      </c>
      <c r="F517" s="200"/>
      <c r="G517" s="200"/>
      <c r="H517" s="176">
        <v>0</v>
      </c>
      <c r="I517" s="199"/>
      <c r="J517" s="145"/>
      <c r="K517" s="145"/>
      <c r="L517" s="145"/>
      <c r="M517" s="145"/>
      <c r="N517" s="145"/>
      <c r="O517" s="145"/>
      <c r="P517" s="145"/>
      <c r="Q517" s="145"/>
      <c r="R517" s="145" t="s">
        <v>127</v>
      </c>
      <c r="S517" s="145">
        <v>0</v>
      </c>
      <c r="T517" s="145"/>
      <c r="U517" s="145"/>
      <c r="V517" s="145"/>
      <c r="W517" s="145"/>
      <c r="X517" s="145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145"/>
      <c r="AN517" s="145"/>
      <c r="AO517" s="145"/>
      <c r="AP517" s="145"/>
      <c r="AQ517" s="145"/>
      <c r="AR517" s="145"/>
      <c r="AS517" s="145"/>
      <c r="AT517" s="145"/>
      <c r="AU517" s="145"/>
    </row>
    <row r="518" spans="1:47" outlineLevel="1">
      <c r="A518" s="146">
        <v>174</v>
      </c>
      <c r="B518" s="149" t="s">
        <v>635</v>
      </c>
      <c r="C518" s="165" t="s">
        <v>636</v>
      </c>
      <c r="D518" s="189" t="s">
        <v>151</v>
      </c>
      <c r="E518" s="200">
        <v>39.1</v>
      </c>
      <c r="F518" s="200"/>
      <c r="G518" s="200">
        <f>ROUND(E518*F518,2)</f>
        <v>0</v>
      </c>
      <c r="H518" s="176" t="s">
        <v>954</v>
      </c>
      <c r="I518" s="199"/>
      <c r="J518" s="145"/>
      <c r="K518" s="145"/>
      <c r="L518" s="145"/>
      <c r="M518" s="145"/>
      <c r="N518" s="145"/>
      <c r="O518" s="145"/>
      <c r="P518" s="145"/>
      <c r="Q518" s="145"/>
      <c r="R518" s="145" t="s">
        <v>125</v>
      </c>
      <c r="S518" s="145"/>
      <c r="T518" s="145"/>
      <c r="U518" s="145"/>
      <c r="V518" s="145"/>
      <c r="W518" s="145"/>
      <c r="X518" s="145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145"/>
      <c r="AN518" s="145"/>
      <c r="AO518" s="145"/>
      <c r="AP518" s="145"/>
      <c r="AQ518" s="145"/>
      <c r="AR518" s="145"/>
      <c r="AS518" s="145"/>
      <c r="AT518" s="145"/>
      <c r="AU518" s="145"/>
    </row>
    <row r="519" spans="1:47" outlineLevel="1">
      <c r="A519" s="146"/>
      <c r="B519" s="149"/>
      <c r="C519" s="166" t="s">
        <v>637</v>
      </c>
      <c r="D519" s="190"/>
      <c r="E519" s="181">
        <v>39.1</v>
      </c>
      <c r="F519" s="200"/>
      <c r="G519" s="200"/>
      <c r="H519" s="176">
        <v>0</v>
      </c>
      <c r="I519" s="199"/>
      <c r="J519" s="145"/>
      <c r="K519" s="145"/>
      <c r="L519" s="145"/>
      <c r="M519" s="145"/>
      <c r="N519" s="145"/>
      <c r="O519" s="145"/>
      <c r="P519" s="145"/>
      <c r="Q519" s="145"/>
      <c r="R519" s="145" t="s">
        <v>127</v>
      </c>
      <c r="S519" s="145">
        <v>0</v>
      </c>
      <c r="T519" s="145"/>
      <c r="U519" s="145"/>
      <c r="V519" s="145"/>
      <c r="W519" s="145"/>
      <c r="X519" s="145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145"/>
      <c r="AN519" s="145"/>
      <c r="AO519" s="145"/>
      <c r="AP519" s="145"/>
      <c r="AQ519" s="145"/>
      <c r="AR519" s="145"/>
      <c r="AS519" s="145"/>
      <c r="AT519" s="145"/>
      <c r="AU519" s="145"/>
    </row>
    <row r="520" spans="1:47" outlineLevel="1">
      <c r="A520" s="146">
        <v>175</v>
      </c>
      <c r="B520" s="149" t="s">
        <v>638</v>
      </c>
      <c r="C520" s="165" t="s">
        <v>639</v>
      </c>
      <c r="D520" s="189" t="s">
        <v>151</v>
      </c>
      <c r="E520" s="200">
        <v>28.15</v>
      </c>
      <c r="F520" s="200"/>
      <c r="G520" s="200">
        <f>ROUND(E520*F520,2)</f>
        <v>0</v>
      </c>
      <c r="H520" s="176" t="s">
        <v>954</v>
      </c>
      <c r="I520" s="199"/>
      <c r="J520" s="145"/>
      <c r="K520" s="145"/>
      <c r="L520" s="145"/>
      <c r="M520" s="145"/>
      <c r="N520" s="145"/>
      <c r="O520" s="145"/>
      <c r="P520" s="145"/>
      <c r="Q520" s="145"/>
      <c r="R520" s="145" t="s">
        <v>125</v>
      </c>
      <c r="S520" s="145"/>
      <c r="T520" s="145"/>
      <c r="U520" s="145"/>
      <c r="V520" s="145"/>
      <c r="W520" s="145"/>
      <c r="X520" s="145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145"/>
      <c r="AN520" s="145"/>
      <c r="AO520" s="145"/>
      <c r="AP520" s="145"/>
      <c r="AQ520" s="145"/>
      <c r="AR520" s="145"/>
      <c r="AS520" s="145"/>
      <c r="AT520" s="145"/>
      <c r="AU520" s="145"/>
    </row>
    <row r="521" spans="1:47" outlineLevel="1">
      <c r="A521" s="146"/>
      <c r="B521" s="149"/>
      <c r="C521" s="166" t="s">
        <v>640</v>
      </c>
      <c r="D521" s="190"/>
      <c r="E521" s="181">
        <v>27</v>
      </c>
      <c r="F521" s="200"/>
      <c r="G521" s="200"/>
      <c r="H521" s="176">
        <v>0</v>
      </c>
      <c r="I521" s="199"/>
      <c r="J521" s="145"/>
      <c r="K521" s="145"/>
      <c r="L521" s="145"/>
      <c r="M521" s="145"/>
      <c r="N521" s="145"/>
      <c r="O521" s="145"/>
      <c r="P521" s="145"/>
      <c r="Q521" s="145"/>
      <c r="R521" s="145" t="s">
        <v>127</v>
      </c>
      <c r="S521" s="145">
        <v>0</v>
      </c>
      <c r="T521" s="145"/>
      <c r="U521" s="145"/>
      <c r="V521" s="145"/>
      <c r="W521" s="145"/>
      <c r="X521" s="145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145"/>
      <c r="AN521" s="145"/>
      <c r="AO521" s="145"/>
      <c r="AP521" s="145"/>
      <c r="AQ521" s="145"/>
      <c r="AR521" s="145"/>
      <c r="AS521" s="145"/>
      <c r="AT521" s="145"/>
      <c r="AU521" s="145"/>
    </row>
    <row r="522" spans="1:47" outlineLevel="1">
      <c r="A522" s="146"/>
      <c r="B522" s="149"/>
      <c r="C522" s="166" t="s">
        <v>641</v>
      </c>
      <c r="D522" s="190"/>
      <c r="E522" s="181">
        <v>1.1499999999999999</v>
      </c>
      <c r="F522" s="200"/>
      <c r="G522" s="200"/>
      <c r="H522" s="176">
        <v>0</v>
      </c>
      <c r="I522" s="199"/>
      <c r="J522" s="145"/>
      <c r="K522" s="145"/>
      <c r="L522" s="145"/>
      <c r="M522" s="145"/>
      <c r="N522" s="145"/>
      <c r="O522" s="145"/>
      <c r="P522" s="145"/>
      <c r="Q522" s="145"/>
      <c r="R522" s="145" t="s">
        <v>127</v>
      </c>
      <c r="S522" s="145">
        <v>0</v>
      </c>
      <c r="T522" s="145"/>
      <c r="U522" s="145"/>
      <c r="V522" s="145"/>
      <c r="W522" s="145"/>
      <c r="X522" s="145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145"/>
      <c r="AN522" s="145"/>
      <c r="AO522" s="145"/>
      <c r="AP522" s="145"/>
      <c r="AQ522" s="145"/>
      <c r="AR522" s="145"/>
      <c r="AS522" s="145"/>
      <c r="AT522" s="145"/>
      <c r="AU522" s="145"/>
    </row>
    <row r="523" spans="1:47" outlineLevel="1">
      <c r="A523" s="146">
        <v>176</v>
      </c>
      <c r="B523" s="149" t="s">
        <v>642</v>
      </c>
      <c r="C523" s="165" t="s">
        <v>643</v>
      </c>
      <c r="D523" s="189" t="s">
        <v>151</v>
      </c>
      <c r="E523" s="200">
        <v>27</v>
      </c>
      <c r="F523" s="200"/>
      <c r="G523" s="200">
        <f>ROUND(E523*F523,2)</f>
        <v>0</v>
      </c>
      <c r="H523" s="176" t="s">
        <v>954</v>
      </c>
      <c r="I523" s="199"/>
      <c r="J523" s="145"/>
      <c r="K523" s="145"/>
      <c r="L523" s="145"/>
      <c r="M523" s="145"/>
      <c r="N523" s="145"/>
      <c r="O523" s="145"/>
      <c r="P523" s="145"/>
      <c r="Q523" s="145"/>
      <c r="R523" s="145" t="s">
        <v>125</v>
      </c>
      <c r="S523" s="145"/>
      <c r="T523" s="145"/>
      <c r="U523" s="145"/>
      <c r="V523" s="145"/>
      <c r="W523" s="145"/>
      <c r="X523" s="145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145"/>
      <c r="AN523" s="145"/>
      <c r="AO523" s="145"/>
      <c r="AP523" s="145"/>
      <c r="AQ523" s="145"/>
      <c r="AR523" s="145"/>
      <c r="AS523" s="145"/>
      <c r="AT523" s="145"/>
      <c r="AU523" s="145"/>
    </row>
    <row r="524" spans="1:47" outlineLevel="1">
      <c r="A524" s="146"/>
      <c r="B524" s="149"/>
      <c r="C524" s="166" t="s">
        <v>644</v>
      </c>
      <c r="D524" s="190"/>
      <c r="E524" s="181">
        <v>27</v>
      </c>
      <c r="F524" s="200"/>
      <c r="G524" s="200"/>
      <c r="H524" s="176">
        <v>0</v>
      </c>
      <c r="I524" s="199"/>
      <c r="J524" s="145"/>
      <c r="K524" s="145"/>
      <c r="L524" s="145"/>
      <c r="M524" s="145"/>
      <c r="N524" s="145"/>
      <c r="O524" s="145"/>
      <c r="P524" s="145"/>
      <c r="Q524" s="145"/>
      <c r="R524" s="145" t="s">
        <v>127</v>
      </c>
      <c r="S524" s="145">
        <v>0</v>
      </c>
      <c r="T524" s="145"/>
      <c r="U524" s="145"/>
      <c r="V524" s="145"/>
      <c r="W524" s="145"/>
      <c r="X524" s="145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145"/>
      <c r="AN524" s="145"/>
      <c r="AO524" s="145"/>
      <c r="AP524" s="145"/>
      <c r="AQ524" s="145"/>
      <c r="AR524" s="145"/>
      <c r="AS524" s="145"/>
      <c r="AT524" s="145"/>
      <c r="AU524" s="145"/>
    </row>
    <row r="525" spans="1:47" outlineLevel="1">
      <c r="A525" s="146">
        <v>177</v>
      </c>
      <c r="B525" s="149" t="s">
        <v>645</v>
      </c>
      <c r="C525" s="165" t="s">
        <v>646</v>
      </c>
      <c r="D525" s="189" t="s">
        <v>151</v>
      </c>
      <c r="E525" s="200">
        <v>27</v>
      </c>
      <c r="F525" s="200"/>
      <c r="G525" s="200">
        <f>ROUND(E525*F525,2)</f>
        <v>0</v>
      </c>
      <c r="H525" s="176" t="s">
        <v>954</v>
      </c>
      <c r="I525" s="199"/>
      <c r="J525" s="145"/>
      <c r="K525" s="145"/>
      <c r="L525" s="145"/>
      <c r="M525" s="145"/>
      <c r="N525" s="145"/>
      <c r="O525" s="145"/>
      <c r="P525" s="145"/>
      <c r="Q525" s="145"/>
      <c r="R525" s="145" t="s">
        <v>125</v>
      </c>
      <c r="S525" s="145"/>
      <c r="T525" s="145"/>
      <c r="U525" s="145"/>
      <c r="V525" s="145"/>
      <c r="W525" s="145"/>
      <c r="X525" s="145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145"/>
      <c r="AN525" s="145"/>
      <c r="AO525" s="145"/>
      <c r="AP525" s="145"/>
      <c r="AQ525" s="145"/>
      <c r="AR525" s="145"/>
      <c r="AS525" s="145"/>
      <c r="AT525" s="145"/>
      <c r="AU525" s="145"/>
    </row>
    <row r="526" spans="1:47" outlineLevel="1">
      <c r="A526" s="146"/>
      <c r="B526" s="149"/>
      <c r="C526" s="166" t="s">
        <v>644</v>
      </c>
      <c r="D526" s="190"/>
      <c r="E526" s="181">
        <v>27</v>
      </c>
      <c r="F526" s="200"/>
      <c r="G526" s="200"/>
      <c r="H526" s="176">
        <v>0</v>
      </c>
      <c r="I526" s="199"/>
      <c r="J526" s="145"/>
      <c r="K526" s="145"/>
      <c r="L526" s="145"/>
      <c r="M526" s="145"/>
      <c r="N526" s="145"/>
      <c r="O526" s="145"/>
      <c r="P526" s="145"/>
      <c r="Q526" s="145"/>
      <c r="R526" s="145" t="s">
        <v>127</v>
      </c>
      <c r="S526" s="145">
        <v>0</v>
      </c>
      <c r="T526" s="145"/>
      <c r="U526" s="145"/>
      <c r="V526" s="145"/>
      <c r="W526" s="145"/>
      <c r="X526" s="145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145"/>
      <c r="AN526" s="145"/>
      <c r="AO526" s="145"/>
      <c r="AP526" s="145"/>
      <c r="AQ526" s="145"/>
      <c r="AR526" s="145"/>
      <c r="AS526" s="145"/>
      <c r="AT526" s="145"/>
      <c r="AU526" s="145"/>
    </row>
    <row r="527" spans="1:47" outlineLevel="1">
      <c r="A527" s="146">
        <v>178</v>
      </c>
      <c r="B527" s="149" t="s">
        <v>647</v>
      </c>
      <c r="C527" s="165" t="s">
        <v>648</v>
      </c>
      <c r="D527" s="189" t="s">
        <v>234</v>
      </c>
      <c r="E527" s="200">
        <v>22.6</v>
      </c>
      <c r="F527" s="200"/>
      <c r="G527" s="200">
        <f>ROUND(E527*F527,2)</f>
        <v>0</v>
      </c>
      <c r="H527" s="176" t="s">
        <v>954</v>
      </c>
      <c r="I527" s="199"/>
      <c r="J527" s="145"/>
      <c r="K527" s="145"/>
      <c r="L527" s="145"/>
      <c r="M527" s="145"/>
      <c r="N527" s="145"/>
      <c r="O527" s="145"/>
      <c r="P527" s="145"/>
      <c r="Q527" s="145"/>
      <c r="R527" s="145" t="s">
        <v>125</v>
      </c>
      <c r="S527" s="145"/>
      <c r="T527" s="145"/>
      <c r="U527" s="145"/>
      <c r="V527" s="145"/>
      <c r="W527" s="145"/>
      <c r="X527" s="145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145"/>
      <c r="AN527" s="145"/>
      <c r="AO527" s="145"/>
      <c r="AP527" s="145"/>
      <c r="AQ527" s="145"/>
      <c r="AR527" s="145"/>
      <c r="AS527" s="145"/>
      <c r="AT527" s="145"/>
      <c r="AU527" s="145"/>
    </row>
    <row r="528" spans="1:47" outlineLevel="1">
      <c r="A528" s="146"/>
      <c r="B528" s="149"/>
      <c r="C528" s="166" t="s">
        <v>649</v>
      </c>
      <c r="D528" s="190"/>
      <c r="E528" s="181">
        <v>22.6</v>
      </c>
      <c r="F528" s="200"/>
      <c r="G528" s="200"/>
      <c r="H528" s="176">
        <v>0</v>
      </c>
      <c r="I528" s="199"/>
      <c r="J528" s="145"/>
      <c r="K528" s="145"/>
      <c r="L528" s="145"/>
      <c r="M528" s="145"/>
      <c r="N528" s="145"/>
      <c r="O528" s="145"/>
      <c r="P528" s="145"/>
      <c r="Q528" s="145"/>
      <c r="R528" s="145" t="s">
        <v>127</v>
      </c>
      <c r="S528" s="145">
        <v>0</v>
      </c>
      <c r="T528" s="145"/>
      <c r="U528" s="145"/>
      <c r="V528" s="145"/>
      <c r="W528" s="145"/>
      <c r="X528" s="145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145"/>
      <c r="AN528" s="145"/>
      <c r="AO528" s="145"/>
      <c r="AP528" s="145"/>
      <c r="AQ528" s="145"/>
      <c r="AR528" s="145"/>
      <c r="AS528" s="145"/>
      <c r="AT528" s="145"/>
      <c r="AU528" s="145"/>
    </row>
    <row r="529" spans="1:47" outlineLevel="1">
      <c r="A529" s="146">
        <v>179</v>
      </c>
      <c r="B529" s="149" t="s">
        <v>650</v>
      </c>
      <c r="C529" s="165" t="s">
        <v>651</v>
      </c>
      <c r="D529" s="189" t="s">
        <v>162</v>
      </c>
      <c r="E529" s="200">
        <v>367</v>
      </c>
      <c r="F529" s="200"/>
      <c r="G529" s="200">
        <f>ROUND(E529*F529,2)</f>
        <v>0</v>
      </c>
      <c r="H529" s="176" t="s">
        <v>954</v>
      </c>
      <c r="I529" s="199"/>
      <c r="J529" s="145"/>
      <c r="K529" s="145"/>
      <c r="L529" s="145"/>
      <c r="M529" s="145"/>
      <c r="N529" s="145"/>
      <c r="O529" s="145"/>
      <c r="P529" s="145"/>
      <c r="Q529" s="145"/>
      <c r="R529" s="145" t="s">
        <v>125</v>
      </c>
      <c r="S529" s="145"/>
      <c r="T529" s="145"/>
      <c r="U529" s="145"/>
      <c r="V529" s="145"/>
      <c r="W529" s="145"/>
      <c r="X529" s="145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145"/>
      <c r="AN529" s="145"/>
      <c r="AO529" s="145"/>
      <c r="AP529" s="145"/>
      <c r="AQ529" s="145"/>
      <c r="AR529" s="145"/>
      <c r="AS529" s="145"/>
      <c r="AT529" s="145"/>
      <c r="AU529" s="145"/>
    </row>
    <row r="530" spans="1:47" outlineLevel="1">
      <c r="A530" s="146"/>
      <c r="B530" s="149"/>
      <c r="C530" s="166" t="s">
        <v>1650</v>
      </c>
      <c r="D530" s="190"/>
      <c r="E530" s="181">
        <v>367</v>
      </c>
      <c r="F530" s="200"/>
      <c r="G530" s="200"/>
      <c r="H530" s="176">
        <v>0</v>
      </c>
      <c r="I530" s="199"/>
      <c r="J530" s="145"/>
      <c r="K530" s="145"/>
      <c r="L530" s="145"/>
      <c r="M530" s="145"/>
      <c r="N530" s="145"/>
      <c r="O530" s="145"/>
      <c r="P530" s="145"/>
      <c r="Q530" s="145"/>
      <c r="R530" s="145" t="s">
        <v>127</v>
      </c>
      <c r="S530" s="145">
        <v>0</v>
      </c>
      <c r="T530" s="145"/>
      <c r="U530" s="145"/>
      <c r="V530" s="145"/>
      <c r="W530" s="145"/>
      <c r="X530" s="145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145"/>
      <c r="AN530" s="145"/>
      <c r="AO530" s="145"/>
      <c r="AP530" s="145"/>
      <c r="AQ530" s="145"/>
      <c r="AR530" s="145"/>
      <c r="AS530" s="145"/>
      <c r="AT530" s="145"/>
      <c r="AU530" s="145"/>
    </row>
    <row r="531" spans="1:47" outlineLevel="1">
      <c r="A531" s="146">
        <v>180</v>
      </c>
      <c r="B531" s="149" t="s">
        <v>652</v>
      </c>
      <c r="C531" s="165" t="s">
        <v>653</v>
      </c>
      <c r="D531" s="189" t="s">
        <v>162</v>
      </c>
      <c r="E531" s="200">
        <v>367</v>
      </c>
      <c r="F531" s="200"/>
      <c r="G531" s="200">
        <f>ROUND(E531*F531,2)</f>
        <v>0</v>
      </c>
      <c r="H531" s="176" t="s">
        <v>954</v>
      </c>
      <c r="I531" s="199"/>
      <c r="J531" s="145"/>
      <c r="K531" s="145"/>
      <c r="L531" s="145"/>
      <c r="M531" s="145"/>
      <c r="N531" s="145"/>
      <c r="O531" s="145"/>
      <c r="P531" s="145"/>
      <c r="Q531" s="145"/>
      <c r="R531" s="145" t="s">
        <v>125</v>
      </c>
      <c r="S531" s="145"/>
      <c r="T531" s="145"/>
      <c r="U531" s="145"/>
      <c r="V531" s="145"/>
      <c r="W531" s="145"/>
      <c r="X531" s="145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145"/>
      <c r="AN531" s="145"/>
      <c r="AO531" s="145"/>
      <c r="AP531" s="145"/>
      <c r="AQ531" s="145"/>
      <c r="AR531" s="145"/>
      <c r="AS531" s="145"/>
      <c r="AT531" s="145"/>
      <c r="AU531" s="145"/>
    </row>
    <row r="532" spans="1:47" outlineLevel="1">
      <c r="A532" s="146"/>
      <c r="B532" s="149"/>
      <c r="C532" s="166" t="s">
        <v>1650</v>
      </c>
      <c r="D532" s="190"/>
      <c r="E532" s="181">
        <v>367</v>
      </c>
      <c r="F532" s="200"/>
      <c r="G532" s="200"/>
      <c r="H532" s="176">
        <v>0</v>
      </c>
      <c r="I532" s="199"/>
      <c r="J532" s="145"/>
      <c r="K532" s="145"/>
      <c r="L532" s="145"/>
      <c r="M532" s="145"/>
      <c r="N532" s="145"/>
      <c r="O532" s="145"/>
      <c r="P532" s="145"/>
      <c r="Q532" s="145"/>
      <c r="R532" s="145" t="s">
        <v>127</v>
      </c>
      <c r="S532" s="145">
        <v>0</v>
      </c>
      <c r="T532" s="145"/>
      <c r="U532" s="145"/>
      <c r="V532" s="145"/>
      <c r="W532" s="145"/>
      <c r="X532" s="145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145"/>
      <c r="AN532" s="145"/>
      <c r="AO532" s="145"/>
      <c r="AP532" s="145"/>
      <c r="AQ532" s="145"/>
      <c r="AR532" s="145"/>
      <c r="AS532" s="145"/>
      <c r="AT532" s="145"/>
      <c r="AU532" s="145"/>
    </row>
    <row r="533" spans="1:47" outlineLevel="1">
      <c r="A533" s="146">
        <v>181</v>
      </c>
      <c r="B533" s="149" t="s">
        <v>654</v>
      </c>
      <c r="C533" s="165" t="s">
        <v>655</v>
      </c>
      <c r="D533" s="189" t="s">
        <v>162</v>
      </c>
      <c r="E533" s="200">
        <v>367</v>
      </c>
      <c r="F533" s="200"/>
      <c r="G533" s="200">
        <f>ROUND(E533*F533,2)</f>
        <v>0</v>
      </c>
      <c r="H533" s="176" t="s">
        <v>954</v>
      </c>
      <c r="I533" s="199"/>
      <c r="J533" s="145"/>
      <c r="K533" s="145"/>
      <c r="L533" s="145"/>
      <c r="M533" s="145"/>
      <c r="N533" s="145"/>
      <c r="O533" s="145"/>
      <c r="P533" s="145"/>
      <c r="Q533" s="145"/>
      <c r="R533" s="145" t="s">
        <v>125</v>
      </c>
      <c r="S533" s="145"/>
      <c r="T533" s="145"/>
      <c r="U533" s="145"/>
      <c r="V533" s="145"/>
      <c r="W533" s="145"/>
      <c r="X533" s="145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145"/>
      <c r="AN533" s="145"/>
      <c r="AO533" s="145"/>
      <c r="AP533" s="145"/>
      <c r="AQ533" s="145"/>
      <c r="AR533" s="145"/>
      <c r="AS533" s="145"/>
      <c r="AT533" s="145"/>
      <c r="AU533" s="145"/>
    </row>
    <row r="534" spans="1:47" outlineLevel="1">
      <c r="A534" s="146"/>
      <c r="B534" s="149"/>
      <c r="C534" s="166" t="s">
        <v>1650</v>
      </c>
      <c r="D534" s="190"/>
      <c r="E534" s="181">
        <v>367</v>
      </c>
      <c r="F534" s="200"/>
      <c r="G534" s="200"/>
      <c r="H534" s="176">
        <v>0</v>
      </c>
      <c r="I534" s="199"/>
      <c r="J534" s="145"/>
      <c r="K534" s="145"/>
      <c r="L534" s="145"/>
      <c r="M534" s="145"/>
      <c r="N534" s="145"/>
      <c r="O534" s="145"/>
      <c r="P534" s="145"/>
      <c r="Q534" s="145"/>
      <c r="R534" s="145" t="s">
        <v>127</v>
      </c>
      <c r="S534" s="145">
        <v>0</v>
      </c>
      <c r="T534" s="145"/>
      <c r="U534" s="145"/>
      <c r="V534" s="145"/>
      <c r="W534" s="145"/>
      <c r="X534" s="145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145"/>
      <c r="AN534" s="145"/>
      <c r="AO534" s="145"/>
      <c r="AP534" s="145"/>
      <c r="AQ534" s="145"/>
      <c r="AR534" s="145"/>
      <c r="AS534" s="145"/>
      <c r="AT534" s="145"/>
      <c r="AU534" s="145"/>
    </row>
    <row r="535" spans="1:47" outlineLevel="1">
      <c r="A535" s="146">
        <v>182</v>
      </c>
      <c r="B535" s="149" t="s">
        <v>656</v>
      </c>
      <c r="C535" s="165" t="s">
        <v>657</v>
      </c>
      <c r="D535" s="189" t="s">
        <v>162</v>
      </c>
      <c r="E535" s="200">
        <v>367</v>
      </c>
      <c r="F535" s="200"/>
      <c r="G535" s="200">
        <f>ROUND(E535*F535,2)</f>
        <v>0</v>
      </c>
      <c r="H535" s="176" t="s">
        <v>954</v>
      </c>
      <c r="I535" s="199"/>
      <c r="J535" s="145"/>
      <c r="K535" s="145"/>
      <c r="L535" s="145"/>
      <c r="M535" s="145"/>
      <c r="N535" s="145"/>
      <c r="O535" s="145"/>
      <c r="P535" s="145"/>
      <c r="Q535" s="145"/>
      <c r="R535" s="145" t="s">
        <v>125</v>
      </c>
      <c r="S535" s="145"/>
      <c r="T535" s="145"/>
      <c r="U535" s="145"/>
      <c r="V535" s="145"/>
      <c r="W535" s="145"/>
      <c r="X535" s="145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145"/>
      <c r="AN535" s="145"/>
      <c r="AO535" s="145"/>
      <c r="AP535" s="145"/>
      <c r="AQ535" s="145"/>
      <c r="AR535" s="145"/>
      <c r="AS535" s="145"/>
      <c r="AT535" s="145"/>
      <c r="AU535" s="145"/>
    </row>
    <row r="536" spans="1:47" outlineLevel="1">
      <c r="A536" s="146"/>
      <c r="B536" s="149"/>
      <c r="C536" s="166" t="s">
        <v>1650</v>
      </c>
      <c r="D536" s="190"/>
      <c r="E536" s="181">
        <v>367</v>
      </c>
      <c r="F536" s="200"/>
      <c r="G536" s="200"/>
      <c r="H536" s="176">
        <v>0</v>
      </c>
      <c r="I536" s="199"/>
      <c r="J536" s="145"/>
      <c r="K536" s="145"/>
      <c r="L536" s="145"/>
      <c r="M536" s="145"/>
      <c r="N536" s="145"/>
      <c r="O536" s="145"/>
      <c r="P536" s="145"/>
      <c r="Q536" s="145"/>
      <c r="R536" s="145" t="s">
        <v>127</v>
      </c>
      <c r="S536" s="145">
        <v>0</v>
      </c>
      <c r="T536" s="145"/>
      <c r="U536" s="145"/>
      <c r="V536" s="145"/>
      <c r="W536" s="145"/>
      <c r="X536" s="145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145"/>
      <c r="AN536" s="145"/>
      <c r="AO536" s="145"/>
      <c r="AP536" s="145"/>
      <c r="AQ536" s="145"/>
      <c r="AR536" s="145"/>
      <c r="AS536" s="145"/>
      <c r="AT536" s="145"/>
      <c r="AU536" s="145"/>
    </row>
    <row r="537" spans="1:47" outlineLevel="1">
      <c r="A537" s="146">
        <v>183</v>
      </c>
      <c r="B537" s="149" t="s">
        <v>658</v>
      </c>
      <c r="C537" s="165" t="s">
        <v>659</v>
      </c>
      <c r="D537" s="189" t="s">
        <v>162</v>
      </c>
      <c r="E537" s="200">
        <v>3477</v>
      </c>
      <c r="F537" s="200"/>
      <c r="G537" s="200">
        <f>ROUND(E537*F537,2)</f>
        <v>0</v>
      </c>
      <c r="H537" s="176" t="s">
        <v>954</v>
      </c>
      <c r="I537" s="199"/>
      <c r="J537" s="145"/>
      <c r="K537" s="145"/>
      <c r="L537" s="145"/>
      <c r="M537" s="145"/>
      <c r="N537" s="145"/>
      <c r="O537" s="145"/>
      <c r="P537" s="145"/>
      <c r="Q537" s="145"/>
      <c r="R537" s="145" t="s">
        <v>125</v>
      </c>
      <c r="S537" s="145"/>
      <c r="T537" s="145"/>
      <c r="U537" s="145"/>
      <c r="V537" s="145"/>
      <c r="W537" s="145"/>
      <c r="X537" s="145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145"/>
      <c r="AN537" s="145"/>
      <c r="AO537" s="145"/>
      <c r="AP537" s="145"/>
      <c r="AQ537" s="145"/>
      <c r="AR537" s="145"/>
      <c r="AS537" s="145"/>
      <c r="AT537" s="145"/>
      <c r="AU537" s="145"/>
    </row>
    <row r="538" spans="1:47" outlineLevel="1">
      <c r="A538" s="146"/>
      <c r="B538" s="149"/>
      <c r="C538" s="166" t="s">
        <v>660</v>
      </c>
      <c r="D538" s="190"/>
      <c r="E538" s="181">
        <v>3477</v>
      </c>
      <c r="F538" s="200"/>
      <c r="G538" s="200"/>
      <c r="H538" s="176">
        <v>0</v>
      </c>
      <c r="I538" s="199"/>
      <c r="J538" s="145"/>
      <c r="K538" s="145"/>
      <c r="L538" s="145"/>
      <c r="M538" s="145"/>
      <c r="N538" s="145"/>
      <c r="O538" s="145"/>
      <c r="P538" s="145"/>
      <c r="Q538" s="145"/>
      <c r="R538" s="145" t="s">
        <v>127</v>
      </c>
      <c r="S538" s="145">
        <v>0</v>
      </c>
      <c r="T538" s="145"/>
      <c r="U538" s="145"/>
      <c r="V538" s="145"/>
      <c r="W538" s="145"/>
      <c r="X538" s="145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145"/>
      <c r="AN538" s="145"/>
      <c r="AO538" s="145"/>
      <c r="AP538" s="145"/>
      <c r="AQ538" s="145"/>
      <c r="AR538" s="145"/>
      <c r="AS538" s="145"/>
      <c r="AT538" s="145"/>
      <c r="AU538" s="145"/>
    </row>
    <row r="539" spans="1:47" outlineLevel="1">
      <c r="A539" s="146">
        <v>184</v>
      </c>
      <c r="B539" s="149" t="s">
        <v>661</v>
      </c>
      <c r="C539" s="165" t="s">
        <v>662</v>
      </c>
      <c r="D539" s="189" t="s">
        <v>162</v>
      </c>
      <c r="E539" s="200">
        <v>367</v>
      </c>
      <c r="F539" s="200"/>
      <c r="G539" s="200">
        <f>ROUND(E539*F539,2)</f>
        <v>0</v>
      </c>
      <c r="H539" s="176" t="s">
        <v>954</v>
      </c>
      <c r="I539" s="199"/>
      <c r="J539" s="145"/>
      <c r="K539" s="145"/>
      <c r="L539" s="145"/>
      <c r="M539" s="145"/>
      <c r="N539" s="145"/>
      <c r="O539" s="145"/>
      <c r="P539" s="145"/>
      <c r="Q539" s="145"/>
      <c r="R539" s="145" t="s">
        <v>125</v>
      </c>
      <c r="S539" s="145"/>
      <c r="T539" s="145"/>
      <c r="U539" s="145"/>
      <c r="V539" s="145"/>
      <c r="W539" s="145"/>
      <c r="X539" s="145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145"/>
      <c r="AN539" s="145"/>
      <c r="AO539" s="145"/>
      <c r="AP539" s="145"/>
      <c r="AQ539" s="145"/>
      <c r="AR539" s="145"/>
      <c r="AS539" s="145"/>
      <c r="AT539" s="145"/>
      <c r="AU539" s="145"/>
    </row>
    <row r="540" spans="1:47" outlineLevel="1">
      <c r="A540" s="146"/>
      <c r="B540" s="149"/>
      <c r="C540" s="166" t="s">
        <v>1650</v>
      </c>
      <c r="D540" s="190"/>
      <c r="E540" s="181">
        <v>367</v>
      </c>
      <c r="F540" s="200"/>
      <c r="G540" s="200"/>
      <c r="H540" s="176">
        <v>0</v>
      </c>
      <c r="I540" s="199"/>
      <c r="J540" s="145"/>
      <c r="K540" s="145"/>
      <c r="L540" s="145"/>
      <c r="M540" s="145"/>
      <c r="N540" s="145"/>
      <c r="O540" s="145"/>
      <c r="P540" s="145"/>
      <c r="Q540" s="145"/>
      <c r="R540" s="145" t="s">
        <v>127</v>
      </c>
      <c r="S540" s="145">
        <v>0</v>
      </c>
      <c r="T540" s="145"/>
      <c r="U540" s="145"/>
      <c r="V540" s="145"/>
      <c r="W540" s="145"/>
      <c r="X540" s="145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145"/>
      <c r="AN540" s="145"/>
      <c r="AO540" s="145"/>
      <c r="AP540" s="145"/>
      <c r="AQ540" s="145"/>
      <c r="AR540" s="145"/>
      <c r="AS540" s="145"/>
      <c r="AT540" s="145"/>
      <c r="AU540" s="145"/>
    </row>
    <row r="541" spans="1:47">
      <c r="A541" s="147" t="s">
        <v>120</v>
      </c>
      <c r="B541" s="150" t="s">
        <v>76</v>
      </c>
      <c r="C541" s="167" t="s">
        <v>77</v>
      </c>
      <c r="D541" s="191"/>
      <c r="E541" s="152"/>
      <c r="F541" s="201"/>
      <c r="G541" s="152">
        <f>SUMIF(R542:R543,"&lt;&gt;NOR",G542:G543)</f>
        <v>0</v>
      </c>
      <c r="H541" s="177"/>
      <c r="I541" s="199"/>
      <c r="R541" t="s">
        <v>121</v>
      </c>
    </row>
    <row r="542" spans="1:47" outlineLevel="1">
      <c r="A542" s="146">
        <v>185</v>
      </c>
      <c r="B542" s="149" t="s">
        <v>663</v>
      </c>
      <c r="C542" s="165" t="s">
        <v>664</v>
      </c>
      <c r="D542" s="189" t="s">
        <v>162</v>
      </c>
      <c r="E542" s="151">
        <v>478.4</v>
      </c>
      <c r="F542" s="200"/>
      <c r="G542" s="151">
        <f>ROUND(E542*F542,2)</f>
        <v>0</v>
      </c>
      <c r="H542" s="176" t="s">
        <v>954</v>
      </c>
      <c r="I542" s="199"/>
      <c r="J542" s="145"/>
      <c r="K542" s="145"/>
      <c r="L542" s="145"/>
      <c r="M542" s="145"/>
      <c r="N542" s="145"/>
      <c r="O542" s="145"/>
      <c r="P542" s="145"/>
      <c r="Q542" s="145"/>
      <c r="R542" s="145" t="s">
        <v>125</v>
      </c>
      <c r="S542" s="145"/>
      <c r="T542" s="145"/>
      <c r="U542" s="145"/>
      <c r="V542" s="145"/>
      <c r="W542" s="145"/>
      <c r="X542" s="145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145"/>
      <c r="AN542" s="145"/>
      <c r="AO542" s="145"/>
      <c r="AP542" s="145"/>
      <c r="AQ542" s="145"/>
      <c r="AR542" s="145"/>
      <c r="AS542" s="145"/>
      <c r="AT542" s="145"/>
      <c r="AU542" s="145"/>
    </row>
    <row r="543" spans="1:47" outlineLevel="1">
      <c r="A543" s="146"/>
      <c r="B543" s="149"/>
      <c r="C543" s="166" t="s">
        <v>665</v>
      </c>
      <c r="D543" s="190"/>
      <c r="E543" s="181">
        <v>478.4</v>
      </c>
      <c r="F543" s="200"/>
      <c r="G543" s="151"/>
      <c r="H543" s="176">
        <v>0</v>
      </c>
      <c r="I543" s="199"/>
      <c r="J543" s="145"/>
      <c r="K543" s="145"/>
      <c r="L543" s="145"/>
      <c r="M543" s="145"/>
      <c r="N543" s="145"/>
      <c r="O543" s="145"/>
      <c r="P543" s="145"/>
      <c r="Q543" s="145"/>
      <c r="R543" s="145" t="s">
        <v>127</v>
      </c>
      <c r="S543" s="145">
        <v>0</v>
      </c>
      <c r="T543" s="145"/>
      <c r="U543" s="145"/>
      <c r="V543" s="145"/>
      <c r="W543" s="145"/>
      <c r="X543" s="145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145"/>
      <c r="AN543" s="145"/>
      <c r="AO543" s="145"/>
      <c r="AP543" s="145"/>
      <c r="AQ543" s="145"/>
      <c r="AR543" s="145"/>
      <c r="AS543" s="145"/>
      <c r="AT543" s="145"/>
      <c r="AU543" s="145"/>
    </row>
    <row r="544" spans="1:47">
      <c r="A544" s="147" t="s">
        <v>120</v>
      </c>
      <c r="B544" s="150" t="s">
        <v>78</v>
      </c>
      <c r="C544" s="167" t="s">
        <v>79</v>
      </c>
      <c r="D544" s="191"/>
      <c r="E544" s="152"/>
      <c r="F544" s="201"/>
      <c r="G544" s="152">
        <f>SUMIF(R545:R569,"&lt;&gt;NOR",G545:G569)</f>
        <v>0</v>
      </c>
      <c r="H544" s="177"/>
      <c r="I544" s="199"/>
      <c r="R544" t="s">
        <v>121</v>
      </c>
    </row>
    <row r="545" spans="1:47" ht="22.5" outlineLevel="1">
      <c r="A545" s="146">
        <v>186</v>
      </c>
      <c r="B545" s="149" t="s">
        <v>666</v>
      </c>
      <c r="C545" s="165" t="s">
        <v>667</v>
      </c>
      <c r="D545" s="189" t="s">
        <v>151</v>
      </c>
      <c r="E545" s="200">
        <v>122.5</v>
      </c>
      <c r="F545" s="200"/>
      <c r="G545" s="200">
        <f>ROUND(E545*F545,2)</f>
        <v>0</v>
      </c>
      <c r="H545" s="176" t="s">
        <v>954</v>
      </c>
      <c r="I545" s="199"/>
      <c r="J545" s="145"/>
      <c r="K545" s="145"/>
      <c r="L545" s="145"/>
      <c r="M545" s="145"/>
      <c r="N545" s="145"/>
      <c r="O545" s="145"/>
      <c r="P545" s="145"/>
      <c r="Q545" s="145"/>
      <c r="R545" s="145" t="s">
        <v>125</v>
      </c>
      <c r="S545" s="145"/>
      <c r="T545" s="145"/>
      <c r="U545" s="145"/>
      <c r="V545" s="145"/>
      <c r="W545" s="145"/>
      <c r="X545" s="145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145"/>
      <c r="AN545" s="145"/>
      <c r="AO545" s="145"/>
      <c r="AP545" s="145"/>
      <c r="AQ545" s="145"/>
      <c r="AR545" s="145"/>
      <c r="AS545" s="145"/>
      <c r="AT545" s="145"/>
      <c r="AU545" s="145"/>
    </row>
    <row r="546" spans="1:47" outlineLevel="1">
      <c r="A546" s="146"/>
      <c r="B546" s="149"/>
      <c r="C546" s="166" t="s">
        <v>178</v>
      </c>
      <c r="D546" s="190"/>
      <c r="E546" s="181">
        <v>122.5</v>
      </c>
      <c r="F546" s="200"/>
      <c r="G546" s="200"/>
      <c r="H546" s="176">
        <v>0</v>
      </c>
      <c r="I546" s="199"/>
      <c r="J546" s="145"/>
      <c r="K546" s="145"/>
      <c r="L546" s="145"/>
      <c r="M546" s="145"/>
      <c r="N546" s="145"/>
      <c r="O546" s="145"/>
      <c r="P546" s="145"/>
      <c r="Q546" s="145"/>
      <c r="R546" s="145" t="s">
        <v>127</v>
      </c>
      <c r="S546" s="145">
        <v>0</v>
      </c>
      <c r="T546" s="145"/>
      <c r="U546" s="145"/>
      <c r="V546" s="145"/>
      <c r="W546" s="145"/>
      <c r="X546" s="145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145"/>
      <c r="AN546" s="145"/>
      <c r="AO546" s="145"/>
      <c r="AP546" s="145"/>
      <c r="AQ546" s="145"/>
      <c r="AR546" s="145"/>
      <c r="AS546" s="145"/>
      <c r="AT546" s="145"/>
      <c r="AU546" s="145"/>
    </row>
    <row r="547" spans="1:47" ht="22.5" outlineLevel="1">
      <c r="A547" s="146">
        <v>187</v>
      </c>
      <c r="B547" s="149" t="s">
        <v>668</v>
      </c>
      <c r="C547" s="165" t="s">
        <v>669</v>
      </c>
      <c r="D547" s="189" t="s">
        <v>151</v>
      </c>
      <c r="E547" s="200">
        <v>36.686</v>
      </c>
      <c r="F547" s="200"/>
      <c r="G547" s="200">
        <f>ROUND(E547*F547,2)</f>
        <v>0</v>
      </c>
      <c r="H547" s="176" t="s">
        <v>954</v>
      </c>
      <c r="I547" s="199"/>
      <c r="J547" s="145"/>
      <c r="K547" s="145"/>
      <c r="L547" s="145"/>
      <c r="M547" s="145"/>
      <c r="N547" s="145"/>
      <c r="O547" s="145"/>
      <c r="P547" s="145"/>
      <c r="Q547" s="145"/>
      <c r="R547" s="145" t="s">
        <v>125</v>
      </c>
      <c r="S547" s="145"/>
      <c r="T547" s="145"/>
      <c r="U547" s="145"/>
      <c r="V547" s="145"/>
      <c r="W547" s="145"/>
      <c r="X547" s="145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145"/>
      <c r="AN547" s="145"/>
      <c r="AO547" s="145"/>
      <c r="AP547" s="145"/>
      <c r="AQ547" s="145"/>
      <c r="AR547" s="145"/>
      <c r="AS547" s="145"/>
      <c r="AT547" s="145"/>
      <c r="AU547" s="145"/>
    </row>
    <row r="548" spans="1:47" outlineLevel="1">
      <c r="A548" s="146"/>
      <c r="B548" s="149"/>
      <c r="C548" s="166" t="s">
        <v>670</v>
      </c>
      <c r="D548" s="190"/>
      <c r="E548" s="181">
        <v>4.1360000000000001</v>
      </c>
      <c r="F548" s="200"/>
      <c r="G548" s="200"/>
      <c r="H548" s="176">
        <v>0</v>
      </c>
      <c r="I548" s="199"/>
      <c r="J548" s="145"/>
      <c r="K548" s="145"/>
      <c r="L548" s="145"/>
      <c r="M548" s="145"/>
      <c r="N548" s="145"/>
      <c r="O548" s="145"/>
      <c r="P548" s="145"/>
      <c r="Q548" s="145"/>
      <c r="R548" s="145" t="s">
        <v>127</v>
      </c>
      <c r="S548" s="145">
        <v>0</v>
      </c>
      <c r="T548" s="145"/>
      <c r="U548" s="145"/>
      <c r="V548" s="145"/>
      <c r="W548" s="145"/>
      <c r="X548" s="145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145"/>
      <c r="AN548" s="145"/>
      <c r="AO548" s="145"/>
      <c r="AP548" s="145"/>
      <c r="AQ548" s="145"/>
      <c r="AR548" s="145"/>
      <c r="AS548" s="145"/>
      <c r="AT548" s="145"/>
      <c r="AU548" s="145"/>
    </row>
    <row r="549" spans="1:47" outlineLevel="1">
      <c r="A549" s="146"/>
      <c r="B549" s="149"/>
      <c r="C549" s="166" t="s">
        <v>671</v>
      </c>
      <c r="D549" s="190"/>
      <c r="E549" s="181">
        <v>32.549999999999997</v>
      </c>
      <c r="F549" s="200"/>
      <c r="G549" s="200"/>
      <c r="H549" s="176">
        <v>0</v>
      </c>
      <c r="I549" s="199"/>
      <c r="J549" s="145"/>
      <c r="K549" s="145"/>
      <c r="L549" s="145"/>
      <c r="M549" s="145"/>
      <c r="N549" s="145"/>
      <c r="O549" s="145"/>
      <c r="P549" s="145"/>
      <c r="Q549" s="145"/>
      <c r="R549" s="145" t="s">
        <v>127</v>
      </c>
      <c r="S549" s="145">
        <v>0</v>
      </c>
      <c r="T549" s="145"/>
      <c r="U549" s="145"/>
      <c r="V549" s="145"/>
      <c r="W549" s="145"/>
      <c r="X549" s="145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145"/>
      <c r="AN549" s="145"/>
      <c r="AO549" s="145"/>
      <c r="AP549" s="145"/>
      <c r="AQ549" s="145"/>
      <c r="AR549" s="145"/>
      <c r="AS549" s="145"/>
      <c r="AT549" s="145"/>
      <c r="AU549" s="145"/>
    </row>
    <row r="550" spans="1:47" ht="22.5" outlineLevel="1">
      <c r="A550" s="146">
        <v>188</v>
      </c>
      <c r="B550" s="149" t="s">
        <v>672</v>
      </c>
      <c r="C550" s="165" t="s">
        <v>673</v>
      </c>
      <c r="D550" s="189" t="s">
        <v>151</v>
      </c>
      <c r="E550" s="200">
        <v>142.5</v>
      </c>
      <c r="F550" s="200"/>
      <c r="G550" s="200">
        <f>ROUND(E550*F550,2)</f>
        <v>0</v>
      </c>
      <c r="H550" s="176" t="s">
        <v>954</v>
      </c>
      <c r="I550" s="199"/>
      <c r="J550" s="145"/>
      <c r="K550" s="145"/>
      <c r="L550" s="145"/>
      <c r="M550" s="145"/>
      <c r="N550" s="145"/>
      <c r="O550" s="145"/>
      <c r="P550" s="145"/>
      <c r="Q550" s="145"/>
      <c r="R550" s="145" t="s">
        <v>125</v>
      </c>
      <c r="S550" s="145"/>
      <c r="T550" s="145"/>
      <c r="U550" s="145"/>
      <c r="V550" s="145"/>
      <c r="W550" s="145"/>
      <c r="X550" s="145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145"/>
      <c r="AN550" s="145"/>
      <c r="AO550" s="145"/>
      <c r="AP550" s="145"/>
      <c r="AQ550" s="145"/>
      <c r="AR550" s="145"/>
      <c r="AS550" s="145"/>
      <c r="AT550" s="145"/>
      <c r="AU550" s="145"/>
    </row>
    <row r="551" spans="1:47" outlineLevel="1">
      <c r="A551" s="146"/>
      <c r="B551" s="149"/>
      <c r="C551" s="166" t="s">
        <v>1651</v>
      </c>
      <c r="D551" s="190"/>
      <c r="E551" s="181">
        <v>142.5</v>
      </c>
      <c r="F551" s="200"/>
      <c r="G551" s="200"/>
      <c r="H551" s="176">
        <v>0</v>
      </c>
      <c r="I551" s="199"/>
      <c r="J551" s="145"/>
      <c r="K551" s="145"/>
      <c r="L551" s="145"/>
      <c r="M551" s="145"/>
      <c r="N551" s="145"/>
      <c r="O551" s="145"/>
      <c r="P551" s="145"/>
      <c r="Q551" s="145"/>
      <c r="R551" s="145" t="s">
        <v>127</v>
      </c>
      <c r="S551" s="145">
        <v>0</v>
      </c>
      <c r="T551" s="145"/>
      <c r="U551" s="145"/>
      <c r="V551" s="145"/>
      <c r="W551" s="145"/>
      <c r="X551" s="145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145"/>
      <c r="AN551" s="145"/>
      <c r="AO551" s="145"/>
      <c r="AP551" s="145"/>
      <c r="AQ551" s="145"/>
      <c r="AR551" s="145"/>
      <c r="AS551" s="145"/>
      <c r="AT551" s="145"/>
      <c r="AU551" s="145"/>
    </row>
    <row r="552" spans="1:47" outlineLevel="1">
      <c r="A552" s="146">
        <v>189</v>
      </c>
      <c r="B552" s="149" t="s">
        <v>674</v>
      </c>
      <c r="C552" s="165" t="s">
        <v>675</v>
      </c>
      <c r="D552" s="189" t="s">
        <v>151</v>
      </c>
      <c r="E552" s="200">
        <v>46.8</v>
      </c>
      <c r="F552" s="200"/>
      <c r="G552" s="200">
        <f>ROUND(E552*F552,2)</f>
        <v>0</v>
      </c>
      <c r="H552" s="176" t="s">
        <v>954</v>
      </c>
      <c r="I552" s="199"/>
      <c r="J552" s="145"/>
      <c r="K552" s="145"/>
      <c r="L552" s="145"/>
      <c r="M552" s="145"/>
      <c r="N552" s="145"/>
      <c r="O552" s="145"/>
      <c r="P552" s="145"/>
      <c r="Q552" s="145"/>
      <c r="R552" s="145" t="s">
        <v>125</v>
      </c>
      <c r="S552" s="145"/>
      <c r="T552" s="145"/>
      <c r="U552" s="145"/>
      <c r="V552" s="145"/>
      <c r="W552" s="145"/>
      <c r="X552" s="145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145"/>
      <c r="AN552" s="145"/>
      <c r="AO552" s="145"/>
      <c r="AP552" s="145"/>
      <c r="AQ552" s="145"/>
      <c r="AR552" s="145"/>
      <c r="AS552" s="145"/>
      <c r="AT552" s="145"/>
      <c r="AU552" s="145"/>
    </row>
    <row r="553" spans="1:47" outlineLevel="1">
      <c r="A553" s="146"/>
      <c r="B553" s="149"/>
      <c r="C553" s="166" t="s">
        <v>670</v>
      </c>
      <c r="D553" s="190"/>
      <c r="E553" s="181">
        <v>4.1360000000000001</v>
      </c>
      <c r="F553" s="200"/>
      <c r="G553" s="200"/>
      <c r="H553" s="176">
        <v>0</v>
      </c>
      <c r="I553" s="199"/>
      <c r="J553" s="145"/>
      <c r="K553" s="145"/>
      <c r="L553" s="145"/>
      <c r="M553" s="145"/>
      <c r="N553" s="145"/>
      <c r="O553" s="145"/>
      <c r="P553" s="145"/>
      <c r="Q553" s="145"/>
      <c r="R553" s="145" t="s">
        <v>127</v>
      </c>
      <c r="S553" s="145">
        <v>0</v>
      </c>
      <c r="T553" s="145"/>
      <c r="U553" s="145"/>
      <c r="V553" s="145"/>
      <c r="W553" s="145"/>
      <c r="X553" s="145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145"/>
      <c r="AN553" s="145"/>
      <c r="AO553" s="145"/>
      <c r="AP553" s="145"/>
      <c r="AQ553" s="145"/>
      <c r="AR553" s="145"/>
      <c r="AS553" s="145"/>
      <c r="AT553" s="145"/>
      <c r="AU553" s="145"/>
    </row>
    <row r="554" spans="1:47" outlineLevel="1">
      <c r="A554" s="146"/>
      <c r="B554" s="149"/>
      <c r="C554" s="166" t="s">
        <v>671</v>
      </c>
      <c r="D554" s="190"/>
      <c r="E554" s="181">
        <v>42.66</v>
      </c>
      <c r="F554" s="200"/>
      <c r="G554" s="200"/>
      <c r="H554" s="176">
        <v>0</v>
      </c>
      <c r="I554" s="199"/>
      <c r="J554" s="145"/>
      <c r="K554" s="145"/>
      <c r="L554" s="145"/>
      <c r="M554" s="145"/>
      <c r="N554" s="145"/>
      <c r="O554" s="145"/>
      <c r="P554" s="145"/>
      <c r="Q554" s="145"/>
      <c r="R554" s="145" t="s">
        <v>127</v>
      </c>
      <c r="S554" s="145">
        <v>0</v>
      </c>
      <c r="T554" s="145"/>
      <c r="U554" s="145"/>
      <c r="V554" s="145"/>
      <c r="W554" s="145"/>
      <c r="X554" s="145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145"/>
      <c r="AN554" s="145"/>
      <c r="AO554" s="145"/>
      <c r="AP554" s="145"/>
      <c r="AQ554" s="145"/>
      <c r="AR554" s="145"/>
      <c r="AS554" s="145"/>
      <c r="AT554" s="145"/>
      <c r="AU554" s="145"/>
    </row>
    <row r="555" spans="1:47" outlineLevel="1">
      <c r="A555" s="146">
        <v>190</v>
      </c>
      <c r="B555" s="149" t="s">
        <v>676</v>
      </c>
      <c r="C555" s="165" t="s">
        <v>677</v>
      </c>
      <c r="D555" s="189" t="s">
        <v>151</v>
      </c>
      <c r="E555" s="200">
        <v>382.3</v>
      </c>
      <c r="F555" s="200"/>
      <c r="G555" s="200">
        <f>ROUND(E555*F555,2)</f>
        <v>0</v>
      </c>
      <c r="H555" s="176" t="s">
        <v>954</v>
      </c>
      <c r="I555" s="199"/>
      <c r="J555" s="145"/>
      <c r="K555" s="145"/>
      <c r="L555" s="145"/>
      <c r="M555" s="145"/>
      <c r="N555" s="145"/>
      <c r="O555" s="145"/>
      <c r="P555" s="145"/>
      <c r="Q555" s="145"/>
      <c r="R555" s="145" t="s">
        <v>228</v>
      </c>
      <c r="S555" s="145"/>
      <c r="T555" s="145"/>
      <c r="U555" s="145"/>
      <c r="V555" s="145"/>
      <c r="W555" s="145"/>
      <c r="X555" s="145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145"/>
      <c r="AN555" s="145"/>
      <c r="AO555" s="145"/>
      <c r="AP555" s="145"/>
      <c r="AQ555" s="145"/>
      <c r="AR555" s="145"/>
      <c r="AS555" s="145"/>
      <c r="AT555" s="145"/>
      <c r="AU555" s="145"/>
    </row>
    <row r="556" spans="1:47" outlineLevel="1">
      <c r="A556" s="146"/>
      <c r="B556" s="149"/>
      <c r="C556" s="168" t="s">
        <v>463</v>
      </c>
      <c r="D556" s="192"/>
      <c r="E556" s="182"/>
      <c r="F556" s="200"/>
      <c r="G556" s="200"/>
      <c r="H556" s="176">
        <v>0</v>
      </c>
      <c r="I556" s="199"/>
      <c r="J556" s="145"/>
      <c r="K556" s="145"/>
      <c r="L556" s="145"/>
      <c r="M556" s="145"/>
      <c r="N556" s="145"/>
      <c r="O556" s="145"/>
      <c r="P556" s="145"/>
      <c r="Q556" s="145"/>
      <c r="R556" s="145" t="s">
        <v>127</v>
      </c>
      <c r="S556" s="145">
        <v>2</v>
      </c>
      <c r="T556" s="145"/>
      <c r="U556" s="145"/>
      <c r="V556" s="145"/>
      <c r="W556" s="145"/>
      <c r="X556" s="145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145"/>
      <c r="AN556" s="145"/>
      <c r="AO556" s="145"/>
      <c r="AP556" s="145"/>
      <c r="AQ556" s="145"/>
      <c r="AR556" s="145"/>
      <c r="AS556" s="145"/>
      <c r="AT556" s="145"/>
      <c r="AU556" s="145"/>
    </row>
    <row r="557" spans="1:47" outlineLevel="1">
      <c r="A557" s="146"/>
      <c r="B557" s="149"/>
      <c r="C557" s="169" t="s">
        <v>678</v>
      </c>
      <c r="D557" s="192"/>
      <c r="E557" s="182">
        <v>4.1360000000000001</v>
      </c>
      <c r="F557" s="200"/>
      <c r="G557" s="200"/>
      <c r="H557" s="176">
        <v>0</v>
      </c>
      <c r="I557" s="199"/>
      <c r="J557" s="145"/>
      <c r="K557" s="145"/>
      <c r="L557" s="145"/>
      <c r="M557" s="145"/>
      <c r="N557" s="145"/>
      <c r="O557" s="145"/>
      <c r="P557" s="145"/>
      <c r="Q557" s="145"/>
      <c r="R557" s="145" t="s">
        <v>127</v>
      </c>
      <c r="S557" s="145">
        <v>2</v>
      </c>
      <c r="T557" s="145"/>
      <c r="U557" s="145"/>
      <c r="V557" s="145"/>
      <c r="W557" s="145"/>
      <c r="X557" s="145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145"/>
      <c r="AN557" s="145"/>
      <c r="AO557" s="145"/>
      <c r="AP557" s="145"/>
      <c r="AQ557" s="145"/>
      <c r="AR557" s="145"/>
      <c r="AS557" s="145"/>
      <c r="AT557" s="145"/>
      <c r="AU557" s="145"/>
    </row>
    <row r="558" spans="1:47" outlineLevel="1">
      <c r="A558" s="146"/>
      <c r="B558" s="149"/>
      <c r="C558" s="169" t="s">
        <v>679</v>
      </c>
      <c r="D558" s="192"/>
      <c r="E558" s="182">
        <v>32.549999999999997</v>
      </c>
      <c r="F558" s="200"/>
      <c r="G558" s="200"/>
      <c r="H558" s="176">
        <v>0</v>
      </c>
      <c r="I558" s="199"/>
      <c r="J558" s="145"/>
      <c r="K558" s="145"/>
      <c r="L558" s="145"/>
      <c r="M558" s="145"/>
      <c r="N558" s="145"/>
      <c r="O558" s="145"/>
      <c r="P558" s="145"/>
      <c r="Q558" s="145"/>
      <c r="R558" s="145" t="s">
        <v>127</v>
      </c>
      <c r="S558" s="145">
        <v>2</v>
      </c>
      <c r="T558" s="145"/>
      <c r="U558" s="145"/>
      <c r="V558" s="145"/>
      <c r="W558" s="145"/>
      <c r="X558" s="145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145"/>
      <c r="AN558" s="145"/>
      <c r="AO558" s="145"/>
      <c r="AP558" s="145"/>
      <c r="AQ558" s="145"/>
      <c r="AR558" s="145"/>
      <c r="AS558" s="145"/>
      <c r="AT558" s="145"/>
      <c r="AU558" s="145"/>
    </row>
    <row r="559" spans="1:47" outlineLevel="1">
      <c r="A559" s="146"/>
      <c r="B559" s="149"/>
      <c r="C559" s="169" t="s">
        <v>680</v>
      </c>
      <c r="D559" s="192"/>
      <c r="E559" s="182">
        <v>122.5</v>
      </c>
      <c r="F559" s="200"/>
      <c r="G559" s="200"/>
      <c r="H559" s="176">
        <v>0</v>
      </c>
      <c r="I559" s="199"/>
      <c r="J559" s="145"/>
      <c r="K559" s="145"/>
      <c r="L559" s="145"/>
      <c r="M559" s="145"/>
      <c r="N559" s="145"/>
      <c r="O559" s="145"/>
      <c r="P559" s="145"/>
      <c r="Q559" s="145"/>
      <c r="R559" s="145" t="s">
        <v>127</v>
      </c>
      <c r="S559" s="145">
        <v>2</v>
      </c>
      <c r="T559" s="145"/>
      <c r="U559" s="145"/>
      <c r="V559" s="145"/>
      <c r="W559" s="145"/>
      <c r="X559" s="145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145"/>
      <c r="AN559" s="145"/>
      <c r="AO559" s="145"/>
      <c r="AP559" s="145"/>
      <c r="AQ559" s="145"/>
      <c r="AR559" s="145"/>
      <c r="AS559" s="145"/>
      <c r="AT559" s="145"/>
      <c r="AU559" s="145"/>
    </row>
    <row r="560" spans="1:47" outlineLevel="1">
      <c r="A560" s="146"/>
      <c r="B560" s="149"/>
      <c r="C560" s="168" t="s">
        <v>466</v>
      </c>
      <c r="D560" s="192"/>
      <c r="E560" s="182"/>
      <c r="F560" s="200"/>
      <c r="G560" s="200"/>
      <c r="H560" s="176">
        <v>0</v>
      </c>
      <c r="I560" s="199"/>
      <c r="J560" s="145"/>
      <c r="K560" s="145"/>
      <c r="L560" s="145"/>
      <c r="M560" s="145"/>
      <c r="N560" s="145"/>
      <c r="O560" s="145"/>
      <c r="P560" s="145"/>
      <c r="Q560" s="145"/>
      <c r="R560" s="145" t="s">
        <v>127</v>
      </c>
      <c r="S560" s="145">
        <v>0</v>
      </c>
      <c r="T560" s="145"/>
      <c r="U560" s="145"/>
      <c r="V560" s="145"/>
      <c r="W560" s="145"/>
      <c r="X560" s="145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145"/>
      <c r="AN560" s="145"/>
      <c r="AO560" s="145"/>
      <c r="AP560" s="145"/>
      <c r="AQ560" s="145"/>
      <c r="AR560" s="145"/>
      <c r="AS560" s="145"/>
      <c r="AT560" s="145"/>
      <c r="AU560" s="145"/>
    </row>
    <row r="561" spans="1:47" outlineLevel="1">
      <c r="A561" s="146"/>
      <c r="B561" s="149"/>
      <c r="C561" s="166" t="s">
        <v>681</v>
      </c>
      <c r="D561" s="190"/>
      <c r="E561" s="181">
        <v>382.3</v>
      </c>
      <c r="F561" s="200"/>
      <c r="G561" s="200"/>
      <c r="H561" s="176">
        <v>0</v>
      </c>
      <c r="I561" s="199"/>
      <c r="J561" s="145"/>
      <c r="K561" s="145"/>
      <c r="L561" s="145"/>
      <c r="M561" s="145"/>
      <c r="N561" s="145"/>
      <c r="O561" s="145"/>
      <c r="P561" s="145"/>
      <c r="Q561" s="145"/>
      <c r="R561" s="145" t="s">
        <v>127</v>
      </c>
      <c r="S561" s="145">
        <v>0</v>
      </c>
      <c r="T561" s="145"/>
      <c r="U561" s="145"/>
      <c r="V561" s="145"/>
      <c r="W561" s="145"/>
      <c r="X561" s="145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145"/>
      <c r="AN561" s="145"/>
      <c r="AO561" s="145"/>
      <c r="AP561" s="145"/>
      <c r="AQ561" s="145"/>
      <c r="AR561" s="145"/>
      <c r="AS561" s="145"/>
      <c r="AT561" s="145"/>
      <c r="AU561" s="145"/>
    </row>
    <row r="562" spans="1:47" ht="22.5" outlineLevel="1">
      <c r="A562" s="146">
        <v>191</v>
      </c>
      <c r="B562" s="149" t="s">
        <v>682</v>
      </c>
      <c r="C562" s="165" t="s">
        <v>683</v>
      </c>
      <c r="D562" s="189" t="s">
        <v>151</v>
      </c>
      <c r="E562" s="200">
        <v>27.28</v>
      </c>
      <c r="F562" s="200"/>
      <c r="G562" s="200">
        <f>ROUND(E562*F562,2)</f>
        <v>0</v>
      </c>
      <c r="H562" s="176" t="s">
        <v>954</v>
      </c>
      <c r="I562" s="199"/>
      <c r="J562" s="145"/>
      <c r="K562" s="145"/>
      <c r="L562" s="145"/>
      <c r="M562" s="145"/>
      <c r="N562" s="145"/>
      <c r="O562" s="145"/>
      <c r="P562" s="145"/>
      <c r="Q562" s="145"/>
      <c r="R562" s="145" t="s">
        <v>152</v>
      </c>
      <c r="S562" s="145"/>
      <c r="T562" s="145"/>
      <c r="U562" s="145"/>
      <c r="V562" s="145"/>
      <c r="W562" s="145"/>
      <c r="X562" s="145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145"/>
      <c r="AN562" s="145"/>
      <c r="AO562" s="145"/>
      <c r="AP562" s="145"/>
      <c r="AQ562" s="145"/>
      <c r="AR562" s="145"/>
      <c r="AS562" s="145"/>
      <c r="AT562" s="145"/>
      <c r="AU562" s="145"/>
    </row>
    <row r="563" spans="1:47" outlineLevel="1">
      <c r="A563" s="146"/>
      <c r="B563" s="149"/>
      <c r="C563" s="166" t="s">
        <v>684</v>
      </c>
      <c r="D563" s="190"/>
      <c r="E563" s="181">
        <v>27.28</v>
      </c>
      <c r="F563" s="200"/>
      <c r="G563" s="200"/>
      <c r="H563" s="176">
        <v>0</v>
      </c>
      <c r="I563" s="199"/>
      <c r="J563" s="145"/>
      <c r="K563" s="145"/>
      <c r="L563" s="145"/>
      <c r="M563" s="145"/>
      <c r="N563" s="145"/>
      <c r="O563" s="145"/>
      <c r="P563" s="145"/>
      <c r="Q563" s="145"/>
      <c r="R563" s="145" t="s">
        <v>127</v>
      </c>
      <c r="S563" s="145">
        <v>0</v>
      </c>
      <c r="T563" s="145"/>
      <c r="U563" s="145"/>
      <c r="V563" s="145"/>
      <c r="W563" s="145"/>
      <c r="X563" s="145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145"/>
      <c r="AN563" s="145"/>
      <c r="AO563" s="145"/>
      <c r="AP563" s="145"/>
      <c r="AQ563" s="145"/>
      <c r="AR563" s="145"/>
      <c r="AS563" s="145"/>
      <c r="AT563" s="145"/>
      <c r="AU563" s="145"/>
    </row>
    <row r="564" spans="1:47" outlineLevel="1">
      <c r="A564" s="146">
        <v>192</v>
      </c>
      <c r="B564" s="149" t="s">
        <v>685</v>
      </c>
      <c r="C564" s="165" t="s">
        <v>686</v>
      </c>
      <c r="D564" s="189" t="s">
        <v>151</v>
      </c>
      <c r="E564" s="200">
        <v>27.28</v>
      </c>
      <c r="F564" s="200"/>
      <c r="G564" s="200">
        <f>ROUND(E564*F564,2)</f>
        <v>0</v>
      </c>
      <c r="H564" s="176" t="s">
        <v>954</v>
      </c>
      <c r="I564" s="199"/>
      <c r="J564" s="145"/>
      <c r="K564" s="145"/>
      <c r="L564" s="145"/>
      <c r="M564" s="145"/>
      <c r="N564" s="145"/>
      <c r="O564" s="145"/>
      <c r="P564" s="145"/>
      <c r="Q564" s="145"/>
      <c r="R564" s="145" t="s">
        <v>125</v>
      </c>
      <c r="S564" s="145"/>
      <c r="T564" s="145"/>
      <c r="U564" s="145"/>
      <c r="V564" s="145"/>
      <c r="W564" s="145"/>
      <c r="X564" s="145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145"/>
      <c r="AN564" s="145"/>
      <c r="AO564" s="145"/>
      <c r="AP564" s="145"/>
      <c r="AQ564" s="145"/>
      <c r="AR564" s="145"/>
      <c r="AS564" s="145"/>
      <c r="AT564" s="145"/>
      <c r="AU564" s="145"/>
    </row>
    <row r="565" spans="1:47" outlineLevel="1">
      <c r="A565" s="146"/>
      <c r="B565" s="149"/>
      <c r="C565" s="166" t="s">
        <v>684</v>
      </c>
      <c r="D565" s="190"/>
      <c r="E565" s="181">
        <v>27.28</v>
      </c>
      <c r="F565" s="200"/>
      <c r="G565" s="200"/>
      <c r="H565" s="176">
        <v>0</v>
      </c>
      <c r="I565" s="199"/>
      <c r="J565" s="145"/>
      <c r="K565" s="145"/>
      <c r="L565" s="145"/>
      <c r="M565" s="145"/>
      <c r="N565" s="145"/>
      <c r="O565" s="145"/>
      <c r="P565" s="145"/>
      <c r="Q565" s="145"/>
      <c r="R565" s="145" t="s">
        <v>127</v>
      </c>
      <c r="S565" s="145">
        <v>0</v>
      </c>
      <c r="T565" s="145"/>
      <c r="U565" s="145"/>
      <c r="V565" s="145"/>
      <c r="W565" s="145"/>
      <c r="X565" s="145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145"/>
      <c r="AN565" s="145"/>
      <c r="AO565" s="145"/>
      <c r="AP565" s="145"/>
      <c r="AQ565" s="145"/>
      <c r="AR565" s="145"/>
      <c r="AS565" s="145"/>
      <c r="AT565" s="145"/>
      <c r="AU565" s="145"/>
    </row>
    <row r="566" spans="1:47" ht="22.5" outlineLevel="1">
      <c r="A566" s="146">
        <v>193</v>
      </c>
      <c r="B566" s="149" t="s">
        <v>687</v>
      </c>
      <c r="C566" s="165" t="s">
        <v>688</v>
      </c>
      <c r="D566" s="189" t="s">
        <v>151</v>
      </c>
      <c r="E566" s="200">
        <v>94.3</v>
      </c>
      <c r="F566" s="200"/>
      <c r="G566" s="200">
        <f>ROUND(E566*F566,2)</f>
        <v>0</v>
      </c>
      <c r="H566" s="176" t="s">
        <v>954</v>
      </c>
      <c r="I566" s="199"/>
      <c r="J566" s="145"/>
      <c r="K566" s="145"/>
      <c r="L566" s="145"/>
      <c r="M566" s="145"/>
      <c r="N566" s="145"/>
      <c r="O566" s="145"/>
      <c r="P566" s="145"/>
      <c r="Q566" s="145"/>
      <c r="R566" s="145" t="s">
        <v>152</v>
      </c>
      <c r="S566" s="145"/>
      <c r="T566" s="145"/>
      <c r="U566" s="145"/>
      <c r="V566" s="145"/>
      <c r="W566" s="145"/>
      <c r="X566" s="145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145"/>
      <c r="AN566" s="145"/>
      <c r="AO566" s="145"/>
      <c r="AP566" s="145"/>
      <c r="AQ566" s="145"/>
      <c r="AR566" s="145"/>
      <c r="AS566" s="145"/>
      <c r="AT566" s="145"/>
      <c r="AU566" s="145"/>
    </row>
    <row r="567" spans="1:47" outlineLevel="1">
      <c r="A567" s="146"/>
      <c r="B567" s="149"/>
      <c r="C567" s="166" t="s">
        <v>689</v>
      </c>
      <c r="D567" s="190"/>
      <c r="E567" s="181">
        <v>43.36</v>
      </c>
      <c r="F567" s="200"/>
      <c r="G567" s="200"/>
      <c r="H567" s="176">
        <v>0</v>
      </c>
      <c r="I567" s="199"/>
      <c r="J567" s="145"/>
      <c r="K567" s="145"/>
      <c r="L567" s="145"/>
      <c r="M567" s="145"/>
      <c r="N567" s="145"/>
      <c r="O567" s="145"/>
      <c r="P567" s="145"/>
      <c r="Q567" s="145"/>
      <c r="R567" s="145" t="s">
        <v>127</v>
      </c>
      <c r="S567" s="145">
        <v>0</v>
      </c>
      <c r="T567" s="145"/>
      <c r="U567" s="145"/>
      <c r="V567" s="145"/>
      <c r="W567" s="145"/>
      <c r="X567" s="145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145"/>
      <c r="AN567" s="145"/>
      <c r="AO567" s="145"/>
      <c r="AP567" s="145"/>
      <c r="AQ567" s="145"/>
      <c r="AR567" s="145"/>
      <c r="AS567" s="145"/>
      <c r="AT567" s="145"/>
      <c r="AU567" s="145"/>
    </row>
    <row r="568" spans="1:47" outlineLevel="1">
      <c r="A568" s="146"/>
      <c r="B568" s="149"/>
      <c r="C568" s="166" t="s">
        <v>690</v>
      </c>
      <c r="D568" s="190"/>
      <c r="E568" s="181">
        <v>50.94</v>
      </c>
      <c r="F568" s="200"/>
      <c r="G568" s="200"/>
      <c r="H568" s="176">
        <v>0</v>
      </c>
      <c r="I568" s="199"/>
      <c r="J568" s="145"/>
      <c r="K568" s="145"/>
      <c r="L568" s="145"/>
      <c r="M568" s="145"/>
      <c r="N568" s="145"/>
      <c r="O568" s="145"/>
      <c r="P568" s="145"/>
      <c r="Q568" s="145"/>
      <c r="R568" s="145" t="s">
        <v>127</v>
      </c>
      <c r="S568" s="145">
        <v>0</v>
      </c>
      <c r="T568" s="145"/>
      <c r="U568" s="145"/>
      <c r="V568" s="145"/>
      <c r="W568" s="145"/>
      <c r="X568" s="145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145"/>
      <c r="AN568" s="145"/>
      <c r="AO568" s="145"/>
      <c r="AP568" s="145"/>
      <c r="AQ568" s="145"/>
      <c r="AR568" s="145"/>
      <c r="AS568" s="145"/>
      <c r="AT568" s="145"/>
      <c r="AU568" s="145"/>
    </row>
    <row r="569" spans="1:47" outlineLevel="1">
      <c r="A569" s="146">
        <v>194</v>
      </c>
      <c r="B569" s="149" t="s">
        <v>691</v>
      </c>
      <c r="C569" s="165" t="s">
        <v>692</v>
      </c>
      <c r="D569" s="189" t="s">
        <v>0</v>
      </c>
      <c r="E569" s="200">
        <v>4.1500000000000004</v>
      </c>
      <c r="F569" s="200"/>
      <c r="G569" s="200">
        <f>ROUND(E569*F569,2)</f>
        <v>0</v>
      </c>
      <c r="H569" s="176" t="s">
        <v>954</v>
      </c>
      <c r="I569" s="199"/>
      <c r="J569" s="145"/>
      <c r="K569" s="145"/>
      <c r="L569" s="145"/>
      <c r="M569" s="145"/>
      <c r="N569" s="145"/>
      <c r="O569" s="145"/>
      <c r="P569" s="145"/>
      <c r="Q569" s="145"/>
      <c r="R569" s="145" t="s">
        <v>125</v>
      </c>
      <c r="S569" s="145"/>
      <c r="T569" s="145"/>
      <c r="U569" s="145"/>
      <c r="V569" s="145"/>
      <c r="W569" s="145"/>
      <c r="X569" s="145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145"/>
      <c r="AN569" s="145"/>
      <c r="AO569" s="145"/>
      <c r="AP569" s="145"/>
      <c r="AQ569" s="145"/>
      <c r="AR569" s="145"/>
      <c r="AS569" s="145"/>
      <c r="AT569" s="145"/>
      <c r="AU569" s="145"/>
    </row>
    <row r="570" spans="1:47">
      <c r="A570" s="147" t="s">
        <v>120</v>
      </c>
      <c r="B570" s="150" t="s">
        <v>80</v>
      </c>
      <c r="C570" s="167" t="s">
        <v>81</v>
      </c>
      <c r="D570" s="191"/>
      <c r="E570" s="152"/>
      <c r="F570" s="201"/>
      <c r="G570" s="152">
        <f>SUMIF(R571:R627,"&lt;&gt;NOR",G571:G627)</f>
        <v>0</v>
      </c>
      <c r="H570" s="177"/>
      <c r="I570" s="199"/>
      <c r="R570" t="s">
        <v>121</v>
      </c>
    </row>
    <row r="571" spans="1:47" ht="22.5" outlineLevel="1">
      <c r="A571" s="146">
        <v>195</v>
      </c>
      <c r="B571" s="149" t="s">
        <v>693</v>
      </c>
      <c r="C571" s="165" t="s">
        <v>694</v>
      </c>
      <c r="D571" s="189" t="s">
        <v>151</v>
      </c>
      <c r="E571" s="200">
        <v>113.6</v>
      </c>
      <c r="F571" s="200"/>
      <c r="G571" s="200">
        <f>ROUND(E571*F571,2)</f>
        <v>0</v>
      </c>
      <c r="H571" s="176" t="s">
        <v>954</v>
      </c>
      <c r="I571" s="199"/>
      <c r="J571" s="145"/>
      <c r="K571" s="145"/>
      <c r="L571" s="145"/>
      <c r="M571" s="145"/>
      <c r="N571" s="145"/>
      <c r="O571" s="145"/>
      <c r="P571" s="145"/>
      <c r="Q571" s="145"/>
      <c r="R571" s="145" t="s">
        <v>125</v>
      </c>
      <c r="S571" s="145"/>
      <c r="T571" s="145"/>
      <c r="U571" s="145"/>
      <c r="V571" s="145"/>
      <c r="W571" s="145"/>
      <c r="X571" s="145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145"/>
      <c r="AN571" s="145"/>
      <c r="AO571" s="145"/>
      <c r="AP571" s="145"/>
      <c r="AQ571" s="145"/>
      <c r="AR571" s="145"/>
      <c r="AS571" s="145"/>
      <c r="AT571" s="145"/>
      <c r="AU571" s="145"/>
    </row>
    <row r="572" spans="1:47" outlineLevel="1">
      <c r="A572" s="146"/>
      <c r="B572" s="149"/>
      <c r="C572" s="166" t="s">
        <v>480</v>
      </c>
      <c r="D572" s="190"/>
      <c r="E572" s="181"/>
      <c r="F572" s="200"/>
      <c r="G572" s="200"/>
      <c r="H572" s="176">
        <v>0</v>
      </c>
      <c r="I572" s="199"/>
      <c r="J572" s="145"/>
      <c r="K572" s="145"/>
      <c r="L572" s="145"/>
      <c r="M572" s="145"/>
      <c r="N572" s="145"/>
      <c r="O572" s="145"/>
      <c r="P572" s="145"/>
      <c r="Q572" s="145"/>
      <c r="R572" s="145" t="s">
        <v>127</v>
      </c>
      <c r="S572" s="145">
        <v>0</v>
      </c>
      <c r="T572" s="145"/>
      <c r="U572" s="145"/>
      <c r="V572" s="145"/>
      <c r="W572" s="145"/>
      <c r="X572" s="145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145"/>
      <c r="AN572" s="145"/>
      <c r="AO572" s="145"/>
      <c r="AP572" s="145"/>
      <c r="AQ572" s="145"/>
      <c r="AR572" s="145"/>
      <c r="AS572" s="145"/>
      <c r="AT572" s="145"/>
      <c r="AU572" s="145"/>
    </row>
    <row r="573" spans="1:47" outlineLevel="1">
      <c r="A573" s="146"/>
      <c r="B573" s="149"/>
      <c r="C573" s="166" t="s">
        <v>695</v>
      </c>
      <c r="D573" s="190"/>
      <c r="E573" s="181">
        <v>104</v>
      </c>
      <c r="F573" s="200"/>
      <c r="G573" s="200"/>
      <c r="H573" s="176">
        <v>0</v>
      </c>
      <c r="I573" s="199"/>
      <c r="J573" s="145"/>
      <c r="K573" s="145"/>
      <c r="L573" s="145"/>
      <c r="M573" s="145"/>
      <c r="N573" s="145"/>
      <c r="O573" s="145"/>
      <c r="P573" s="145"/>
      <c r="Q573" s="145"/>
      <c r="R573" s="145" t="s">
        <v>127</v>
      </c>
      <c r="S573" s="145">
        <v>0</v>
      </c>
      <c r="T573" s="145"/>
      <c r="U573" s="145"/>
      <c r="V573" s="145"/>
      <c r="W573" s="145"/>
      <c r="X573" s="145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145"/>
      <c r="AN573" s="145"/>
      <c r="AO573" s="145"/>
      <c r="AP573" s="145"/>
      <c r="AQ573" s="145"/>
      <c r="AR573" s="145"/>
      <c r="AS573" s="145"/>
      <c r="AT573" s="145"/>
      <c r="AU573" s="145"/>
    </row>
    <row r="574" spans="1:47" outlineLevel="1">
      <c r="A574" s="146"/>
      <c r="B574" s="149"/>
      <c r="C574" s="166" t="s">
        <v>481</v>
      </c>
      <c r="D574" s="190"/>
      <c r="E574" s="181">
        <v>9.6</v>
      </c>
      <c r="F574" s="200"/>
      <c r="G574" s="200"/>
      <c r="H574" s="176">
        <v>0</v>
      </c>
      <c r="I574" s="199"/>
      <c r="J574" s="145"/>
      <c r="K574" s="145"/>
      <c r="L574" s="145"/>
      <c r="M574" s="145"/>
      <c r="N574" s="145"/>
      <c r="O574" s="145"/>
      <c r="P574" s="145"/>
      <c r="Q574" s="145"/>
      <c r="R574" s="145" t="s">
        <v>127</v>
      </c>
      <c r="S574" s="145">
        <v>0</v>
      </c>
      <c r="T574" s="145"/>
      <c r="U574" s="145"/>
      <c r="V574" s="145"/>
      <c r="W574" s="145"/>
      <c r="X574" s="145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145"/>
      <c r="AN574" s="145"/>
      <c r="AO574" s="145"/>
      <c r="AP574" s="145"/>
      <c r="AQ574" s="145"/>
      <c r="AR574" s="145"/>
      <c r="AS574" s="145"/>
      <c r="AT574" s="145"/>
      <c r="AU574" s="145"/>
    </row>
    <row r="575" spans="1:47" ht="22.5" outlineLevel="1">
      <c r="A575" s="146">
        <v>196</v>
      </c>
      <c r="B575" s="149" t="s">
        <v>696</v>
      </c>
      <c r="C575" s="165" t="s">
        <v>697</v>
      </c>
      <c r="D575" s="189" t="s">
        <v>151</v>
      </c>
      <c r="E575" s="200">
        <v>39.839999999999996</v>
      </c>
      <c r="F575" s="200"/>
      <c r="G575" s="200">
        <f>ROUND(E575*F575,2)</f>
        <v>0</v>
      </c>
      <c r="H575" s="176" t="s">
        <v>954</v>
      </c>
      <c r="I575" s="199"/>
      <c r="J575" s="145"/>
      <c r="K575" s="145"/>
      <c r="L575" s="145"/>
      <c r="M575" s="145"/>
      <c r="N575" s="145"/>
      <c r="O575" s="145"/>
      <c r="P575" s="145"/>
      <c r="Q575" s="145"/>
      <c r="R575" s="145" t="s">
        <v>125</v>
      </c>
      <c r="S575" s="145"/>
      <c r="T575" s="145"/>
      <c r="U575" s="145"/>
      <c r="V575" s="145"/>
      <c r="W575" s="145"/>
      <c r="X575" s="145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145"/>
      <c r="AN575" s="145"/>
      <c r="AO575" s="145"/>
      <c r="AP575" s="145"/>
      <c r="AQ575" s="145"/>
      <c r="AR575" s="145"/>
      <c r="AS575" s="145"/>
      <c r="AT575" s="145"/>
      <c r="AU575" s="145"/>
    </row>
    <row r="576" spans="1:47" outlineLevel="1">
      <c r="A576" s="146"/>
      <c r="B576" s="149"/>
      <c r="C576" s="166" t="s">
        <v>480</v>
      </c>
      <c r="D576" s="190"/>
      <c r="E576" s="181"/>
      <c r="F576" s="200"/>
      <c r="G576" s="200"/>
      <c r="H576" s="176">
        <v>0</v>
      </c>
      <c r="I576" s="199"/>
      <c r="J576" s="145"/>
      <c r="K576" s="145"/>
      <c r="L576" s="145"/>
      <c r="M576" s="145"/>
      <c r="N576" s="145"/>
      <c r="O576" s="145"/>
      <c r="P576" s="145"/>
      <c r="Q576" s="145"/>
      <c r="R576" s="145" t="s">
        <v>127</v>
      </c>
      <c r="S576" s="145">
        <v>0</v>
      </c>
      <c r="T576" s="145"/>
      <c r="U576" s="145"/>
      <c r="V576" s="145"/>
      <c r="W576" s="145"/>
      <c r="X576" s="145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145"/>
      <c r="AN576" s="145"/>
      <c r="AO576" s="145"/>
      <c r="AP576" s="145"/>
      <c r="AQ576" s="145"/>
      <c r="AR576" s="145"/>
      <c r="AS576" s="145"/>
      <c r="AT576" s="145"/>
      <c r="AU576" s="145"/>
    </row>
    <row r="577" spans="1:47" outlineLevel="1">
      <c r="A577" s="146"/>
      <c r="B577" s="149"/>
      <c r="C577" s="166" t="s">
        <v>698</v>
      </c>
      <c r="D577" s="190"/>
      <c r="E577" s="181">
        <v>39.840000000000003</v>
      </c>
      <c r="F577" s="200"/>
      <c r="G577" s="200"/>
      <c r="H577" s="176">
        <v>0</v>
      </c>
      <c r="I577" s="199"/>
      <c r="J577" s="145"/>
      <c r="K577" s="145"/>
      <c r="L577" s="145"/>
      <c r="M577" s="145"/>
      <c r="N577" s="145"/>
      <c r="O577" s="145"/>
      <c r="P577" s="145"/>
      <c r="Q577" s="145"/>
      <c r="R577" s="145" t="s">
        <v>127</v>
      </c>
      <c r="S577" s="145">
        <v>0</v>
      </c>
      <c r="T577" s="145"/>
      <c r="U577" s="145"/>
      <c r="V577" s="145"/>
      <c r="W577" s="145"/>
      <c r="X577" s="145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145"/>
      <c r="AN577" s="145"/>
      <c r="AO577" s="145"/>
      <c r="AP577" s="145"/>
      <c r="AQ577" s="145"/>
      <c r="AR577" s="145"/>
      <c r="AS577" s="145"/>
      <c r="AT577" s="145"/>
      <c r="AU577" s="145"/>
    </row>
    <row r="578" spans="1:47" ht="22.5" outlineLevel="1">
      <c r="A578" s="146">
        <v>197</v>
      </c>
      <c r="B578" s="149" t="s">
        <v>699</v>
      </c>
      <c r="C578" s="165" t="s">
        <v>700</v>
      </c>
      <c r="D578" s="189" t="s">
        <v>151</v>
      </c>
      <c r="E578" s="200">
        <v>113.6</v>
      </c>
      <c r="F578" s="200"/>
      <c r="G578" s="200">
        <f>ROUND(E578*F578,2)</f>
        <v>0</v>
      </c>
      <c r="H578" s="176" t="s">
        <v>954</v>
      </c>
      <c r="I578" s="199"/>
      <c r="J578" s="145"/>
      <c r="K578" s="145"/>
      <c r="L578" s="145"/>
      <c r="M578" s="145"/>
      <c r="N578" s="145"/>
      <c r="O578" s="145"/>
      <c r="P578" s="145"/>
      <c r="Q578" s="145"/>
      <c r="R578" s="145" t="s">
        <v>125</v>
      </c>
      <c r="S578" s="145"/>
      <c r="T578" s="145"/>
      <c r="U578" s="145"/>
      <c r="V578" s="145"/>
      <c r="W578" s="145"/>
      <c r="X578" s="145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145"/>
      <c r="AN578" s="145"/>
      <c r="AO578" s="145"/>
      <c r="AP578" s="145"/>
      <c r="AQ578" s="145"/>
      <c r="AR578" s="145"/>
      <c r="AS578" s="145"/>
      <c r="AT578" s="145"/>
      <c r="AU578" s="145"/>
    </row>
    <row r="579" spans="1:47" outlineLevel="1">
      <c r="A579" s="146"/>
      <c r="B579" s="149"/>
      <c r="C579" s="166" t="s">
        <v>480</v>
      </c>
      <c r="D579" s="190"/>
      <c r="E579" s="181"/>
      <c r="F579" s="200"/>
      <c r="G579" s="200"/>
      <c r="H579" s="176">
        <v>0</v>
      </c>
      <c r="I579" s="199"/>
      <c r="J579" s="145"/>
      <c r="K579" s="145"/>
      <c r="L579" s="145"/>
      <c r="M579" s="145"/>
      <c r="N579" s="145"/>
      <c r="O579" s="145"/>
      <c r="P579" s="145"/>
      <c r="Q579" s="145"/>
      <c r="R579" s="145" t="s">
        <v>127</v>
      </c>
      <c r="S579" s="145">
        <v>0</v>
      </c>
      <c r="T579" s="145"/>
      <c r="U579" s="145"/>
      <c r="V579" s="145"/>
      <c r="W579" s="145"/>
      <c r="X579" s="145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145"/>
      <c r="AN579" s="145"/>
      <c r="AO579" s="145"/>
      <c r="AP579" s="145"/>
      <c r="AQ579" s="145"/>
      <c r="AR579" s="145"/>
      <c r="AS579" s="145"/>
      <c r="AT579" s="145"/>
      <c r="AU579" s="145"/>
    </row>
    <row r="580" spans="1:47" outlineLevel="1">
      <c r="A580" s="146"/>
      <c r="B580" s="149"/>
      <c r="C580" s="166" t="s">
        <v>695</v>
      </c>
      <c r="D580" s="190"/>
      <c r="E580" s="181">
        <v>104</v>
      </c>
      <c r="F580" s="200"/>
      <c r="G580" s="200"/>
      <c r="H580" s="176">
        <v>0</v>
      </c>
      <c r="I580" s="199"/>
      <c r="J580" s="145"/>
      <c r="K580" s="145"/>
      <c r="L580" s="145"/>
      <c r="M580" s="145"/>
      <c r="N580" s="145"/>
      <c r="O580" s="145"/>
      <c r="P580" s="145"/>
      <c r="Q580" s="145"/>
      <c r="R580" s="145" t="s">
        <v>127</v>
      </c>
      <c r="S580" s="145">
        <v>0</v>
      </c>
      <c r="T580" s="145"/>
      <c r="U580" s="145"/>
      <c r="V580" s="145"/>
      <c r="W580" s="145"/>
      <c r="X580" s="145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145"/>
      <c r="AN580" s="145"/>
      <c r="AO580" s="145"/>
      <c r="AP580" s="145"/>
      <c r="AQ580" s="145"/>
      <c r="AR580" s="145"/>
      <c r="AS580" s="145"/>
      <c r="AT580" s="145"/>
      <c r="AU580" s="145"/>
    </row>
    <row r="581" spans="1:47" outlineLevel="1">
      <c r="A581" s="146"/>
      <c r="B581" s="149"/>
      <c r="C581" s="166" t="s">
        <v>481</v>
      </c>
      <c r="D581" s="190"/>
      <c r="E581" s="181">
        <v>9.6</v>
      </c>
      <c r="F581" s="200"/>
      <c r="G581" s="200"/>
      <c r="H581" s="176">
        <v>0</v>
      </c>
      <c r="I581" s="199"/>
      <c r="J581" s="145"/>
      <c r="K581" s="145"/>
      <c r="L581" s="145"/>
      <c r="M581" s="145"/>
      <c r="N581" s="145"/>
      <c r="O581" s="145"/>
      <c r="P581" s="145"/>
      <c r="Q581" s="145"/>
      <c r="R581" s="145" t="s">
        <v>127</v>
      </c>
      <c r="S581" s="145">
        <v>0</v>
      </c>
      <c r="T581" s="145"/>
      <c r="U581" s="145"/>
      <c r="V581" s="145"/>
      <c r="W581" s="145"/>
      <c r="X581" s="145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145"/>
      <c r="AN581" s="145"/>
      <c r="AO581" s="145"/>
      <c r="AP581" s="145"/>
      <c r="AQ581" s="145"/>
      <c r="AR581" s="145"/>
      <c r="AS581" s="145"/>
      <c r="AT581" s="145"/>
      <c r="AU581" s="145"/>
    </row>
    <row r="582" spans="1:47" ht="22.5" outlineLevel="1">
      <c r="A582" s="146">
        <v>198</v>
      </c>
      <c r="B582" s="149" t="s">
        <v>701</v>
      </c>
      <c r="C582" s="165" t="s">
        <v>702</v>
      </c>
      <c r="D582" s="189" t="s">
        <v>151</v>
      </c>
      <c r="E582" s="200">
        <v>39.839999999999996</v>
      </c>
      <c r="F582" s="200"/>
      <c r="G582" s="200">
        <f>ROUND(E582*F582,2)</f>
        <v>0</v>
      </c>
      <c r="H582" s="176" t="s">
        <v>954</v>
      </c>
      <c r="I582" s="199"/>
      <c r="J582" s="145"/>
      <c r="K582" s="145"/>
      <c r="L582" s="145"/>
      <c r="M582" s="145"/>
      <c r="N582" s="145"/>
      <c r="O582" s="145"/>
      <c r="P582" s="145"/>
      <c r="Q582" s="145"/>
      <c r="R582" s="145" t="s">
        <v>125</v>
      </c>
      <c r="S582" s="145"/>
      <c r="T582" s="145"/>
      <c r="U582" s="145"/>
      <c r="V582" s="145"/>
      <c r="W582" s="145"/>
      <c r="X582" s="145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145"/>
      <c r="AN582" s="145"/>
      <c r="AO582" s="145"/>
      <c r="AP582" s="145"/>
      <c r="AQ582" s="145"/>
      <c r="AR582" s="145"/>
      <c r="AS582" s="145"/>
      <c r="AT582" s="145"/>
      <c r="AU582" s="145"/>
    </row>
    <row r="583" spans="1:47" outlineLevel="1">
      <c r="A583" s="146"/>
      <c r="B583" s="149"/>
      <c r="C583" s="166" t="s">
        <v>480</v>
      </c>
      <c r="D583" s="190"/>
      <c r="E583" s="181"/>
      <c r="F583" s="200"/>
      <c r="G583" s="200"/>
      <c r="H583" s="176">
        <v>0</v>
      </c>
      <c r="I583" s="199"/>
      <c r="J583" s="145"/>
      <c r="K583" s="145"/>
      <c r="L583" s="145"/>
      <c r="M583" s="145"/>
      <c r="N583" s="145"/>
      <c r="O583" s="145"/>
      <c r="P583" s="145"/>
      <c r="Q583" s="145"/>
      <c r="R583" s="145" t="s">
        <v>127</v>
      </c>
      <c r="S583" s="145">
        <v>0</v>
      </c>
      <c r="T583" s="145"/>
      <c r="U583" s="145"/>
      <c r="V583" s="145"/>
      <c r="W583" s="145"/>
      <c r="X583" s="145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145"/>
      <c r="AN583" s="145"/>
      <c r="AO583" s="145"/>
      <c r="AP583" s="145"/>
      <c r="AQ583" s="145"/>
      <c r="AR583" s="145"/>
      <c r="AS583" s="145"/>
      <c r="AT583" s="145"/>
      <c r="AU583" s="145"/>
    </row>
    <row r="584" spans="1:47" outlineLevel="1">
      <c r="A584" s="146"/>
      <c r="B584" s="149"/>
      <c r="C584" s="166" t="s">
        <v>698</v>
      </c>
      <c r="D584" s="190"/>
      <c r="E584" s="181">
        <v>39.840000000000003</v>
      </c>
      <c r="F584" s="200"/>
      <c r="G584" s="200"/>
      <c r="H584" s="176">
        <v>0</v>
      </c>
      <c r="I584" s="199"/>
      <c r="J584" s="145"/>
      <c r="K584" s="145"/>
      <c r="L584" s="145"/>
      <c r="M584" s="145"/>
      <c r="N584" s="145"/>
      <c r="O584" s="145"/>
      <c r="P584" s="145"/>
      <c r="Q584" s="145"/>
      <c r="R584" s="145" t="s">
        <v>127</v>
      </c>
      <c r="S584" s="145">
        <v>0</v>
      </c>
      <c r="T584" s="145"/>
      <c r="U584" s="145"/>
      <c r="V584" s="145"/>
      <c r="W584" s="145"/>
      <c r="X584" s="145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145"/>
      <c r="AN584" s="145"/>
      <c r="AO584" s="145"/>
      <c r="AP584" s="145"/>
      <c r="AQ584" s="145"/>
      <c r="AR584" s="145"/>
      <c r="AS584" s="145"/>
      <c r="AT584" s="145"/>
      <c r="AU584" s="145"/>
    </row>
    <row r="585" spans="1:47" outlineLevel="1">
      <c r="A585" s="146">
        <v>199</v>
      </c>
      <c r="B585" s="149" t="s">
        <v>703</v>
      </c>
      <c r="C585" s="165" t="s">
        <v>704</v>
      </c>
      <c r="D585" s="189" t="s">
        <v>151</v>
      </c>
      <c r="E585" s="200">
        <v>176.45599999999999</v>
      </c>
      <c r="F585" s="200"/>
      <c r="G585" s="200">
        <f>ROUND(E585*F585,2)</f>
        <v>0</v>
      </c>
      <c r="H585" s="176" t="s">
        <v>954</v>
      </c>
      <c r="I585" s="199"/>
      <c r="J585" s="145"/>
      <c r="K585" s="145"/>
      <c r="L585" s="145"/>
      <c r="M585" s="145"/>
      <c r="N585" s="145"/>
      <c r="O585" s="145"/>
      <c r="P585" s="145"/>
      <c r="Q585" s="145"/>
      <c r="R585" s="145" t="s">
        <v>228</v>
      </c>
      <c r="S585" s="145"/>
      <c r="T585" s="145"/>
      <c r="U585" s="145"/>
      <c r="V585" s="145"/>
      <c r="W585" s="145"/>
      <c r="X585" s="145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145"/>
      <c r="AN585" s="145"/>
      <c r="AO585" s="145"/>
      <c r="AP585" s="145"/>
      <c r="AQ585" s="145"/>
      <c r="AR585" s="145"/>
      <c r="AS585" s="145"/>
      <c r="AT585" s="145"/>
      <c r="AU585" s="145"/>
    </row>
    <row r="586" spans="1:47" outlineLevel="1">
      <c r="A586" s="146"/>
      <c r="B586" s="149"/>
      <c r="C586" s="166" t="s">
        <v>480</v>
      </c>
      <c r="D586" s="190"/>
      <c r="E586" s="181"/>
      <c r="F586" s="200"/>
      <c r="G586" s="200"/>
      <c r="H586" s="176">
        <v>0</v>
      </c>
      <c r="I586" s="199"/>
      <c r="J586" s="145"/>
      <c r="K586" s="145"/>
      <c r="L586" s="145"/>
      <c r="M586" s="145"/>
      <c r="N586" s="145"/>
      <c r="O586" s="145"/>
      <c r="P586" s="145"/>
      <c r="Q586" s="145"/>
      <c r="R586" s="145" t="s">
        <v>127</v>
      </c>
      <c r="S586" s="145">
        <v>0</v>
      </c>
      <c r="T586" s="145"/>
      <c r="U586" s="145"/>
      <c r="V586" s="145"/>
      <c r="W586" s="145"/>
      <c r="X586" s="145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145"/>
      <c r="AN586" s="145"/>
      <c r="AO586" s="145"/>
      <c r="AP586" s="145"/>
      <c r="AQ586" s="145"/>
      <c r="AR586" s="145"/>
      <c r="AS586" s="145"/>
      <c r="AT586" s="145"/>
      <c r="AU586" s="145"/>
    </row>
    <row r="587" spans="1:47" outlineLevel="1">
      <c r="A587" s="146"/>
      <c r="B587" s="149"/>
      <c r="C587" s="168" t="s">
        <v>463</v>
      </c>
      <c r="D587" s="192"/>
      <c r="E587" s="182"/>
      <c r="F587" s="200"/>
      <c r="G587" s="200"/>
      <c r="H587" s="176">
        <v>0</v>
      </c>
      <c r="I587" s="199"/>
      <c r="J587" s="145"/>
      <c r="K587" s="145"/>
      <c r="L587" s="145"/>
      <c r="M587" s="145"/>
      <c r="N587" s="145"/>
      <c r="O587" s="145"/>
      <c r="P587" s="145"/>
      <c r="Q587" s="145"/>
      <c r="R587" s="145" t="s">
        <v>127</v>
      </c>
      <c r="S587" s="145">
        <v>2</v>
      </c>
      <c r="T587" s="145"/>
      <c r="U587" s="145"/>
      <c r="V587" s="145"/>
      <c r="W587" s="145"/>
      <c r="X587" s="145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145"/>
      <c r="AN587" s="145"/>
      <c r="AO587" s="145"/>
      <c r="AP587" s="145"/>
      <c r="AQ587" s="145"/>
      <c r="AR587" s="145"/>
      <c r="AS587" s="145"/>
      <c r="AT587" s="145"/>
      <c r="AU587" s="145"/>
    </row>
    <row r="588" spans="1:47" outlineLevel="1">
      <c r="A588" s="146"/>
      <c r="B588" s="149"/>
      <c r="C588" s="169" t="s">
        <v>705</v>
      </c>
      <c r="D588" s="192"/>
      <c r="E588" s="182">
        <v>104</v>
      </c>
      <c r="F588" s="200"/>
      <c r="G588" s="200"/>
      <c r="H588" s="176">
        <v>0</v>
      </c>
      <c r="I588" s="199"/>
      <c r="J588" s="145"/>
      <c r="K588" s="145"/>
      <c r="L588" s="145"/>
      <c r="M588" s="145"/>
      <c r="N588" s="145"/>
      <c r="O588" s="145"/>
      <c r="P588" s="145"/>
      <c r="Q588" s="145"/>
      <c r="R588" s="145" t="s">
        <v>127</v>
      </c>
      <c r="S588" s="145">
        <v>2</v>
      </c>
      <c r="T588" s="145"/>
      <c r="U588" s="145"/>
      <c r="V588" s="145"/>
      <c r="W588" s="145"/>
      <c r="X588" s="145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145"/>
      <c r="AN588" s="145"/>
      <c r="AO588" s="145"/>
      <c r="AP588" s="145"/>
      <c r="AQ588" s="145"/>
      <c r="AR588" s="145"/>
      <c r="AS588" s="145"/>
      <c r="AT588" s="145"/>
      <c r="AU588" s="145"/>
    </row>
    <row r="589" spans="1:47" outlineLevel="1">
      <c r="A589" s="146"/>
      <c r="B589" s="149"/>
      <c r="C589" s="169" t="s">
        <v>706</v>
      </c>
      <c r="D589" s="192"/>
      <c r="E589" s="182">
        <v>9.6</v>
      </c>
      <c r="F589" s="200"/>
      <c r="G589" s="200"/>
      <c r="H589" s="176">
        <v>0</v>
      </c>
      <c r="I589" s="199"/>
      <c r="J589" s="145"/>
      <c r="K589" s="145"/>
      <c r="L589" s="145"/>
      <c r="M589" s="145"/>
      <c r="N589" s="145"/>
      <c r="O589" s="145"/>
      <c r="P589" s="145"/>
      <c r="Q589" s="145"/>
      <c r="R589" s="145" t="s">
        <v>127</v>
      </c>
      <c r="S589" s="145">
        <v>2</v>
      </c>
      <c r="T589" s="145"/>
      <c r="U589" s="145"/>
      <c r="V589" s="145"/>
      <c r="W589" s="145"/>
      <c r="X589" s="145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145"/>
      <c r="AN589" s="145"/>
      <c r="AO589" s="145"/>
      <c r="AP589" s="145"/>
      <c r="AQ589" s="145"/>
      <c r="AR589" s="145"/>
      <c r="AS589" s="145"/>
      <c r="AT589" s="145"/>
      <c r="AU589" s="145"/>
    </row>
    <row r="590" spans="1:47" outlineLevel="1">
      <c r="A590" s="146"/>
      <c r="B590" s="149"/>
      <c r="C590" s="169" t="s">
        <v>707</v>
      </c>
      <c r="D590" s="192"/>
      <c r="E590" s="182">
        <v>39.840000000000003</v>
      </c>
      <c r="F590" s="200"/>
      <c r="G590" s="200"/>
      <c r="H590" s="176">
        <v>0</v>
      </c>
      <c r="I590" s="199"/>
      <c r="J590" s="145"/>
      <c r="K590" s="145"/>
      <c r="L590" s="145"/>
      <c r="M590" s="145"/>
      <c r="N590" s="145"/>
      <c r="O590" s="145"/>
      <c r="P590" s="145"/>
      <c r="Q590" s="145"/>
      <c r="R590" s="145" t="s">
        <v>127</v>
      </c>
      <c r="S590" s="145">
        <v>2</v>
      </c>
      <c r="T590" s="145"/>
      <c r="U590" s="145"/>
      <c r="V590" s="145"/>
      <c r="W590" s="145"/>
      <c r="X590" s="145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145"/>
      <c r="AN590" s="145"/>
      <c r="AO590" s="145"/>
      <c r="AP590" s="145"/>
      <c r="AQ590" s="145"/>
      <c r="AR590" s="145"/>
      <c r="AS590" s="145"/>
      <c r="AT590" s="145"/>
      <c r="AU590" s="145"/>
    </row>
    <row r="591" spans="1:47" outlineLevel="1">
      <c r="A591" s="146"/>
      <c r="B591" s="149"/>
      <c r="C591" s="168" t="s">
        <v>466</v>
      </c>
      <c r="D591" s="192"/>
      <c r="E591" s="182"/>
      <c r="F591" s="200"/>
      <c r="G591" s="200"/>
      <c r="H591" s="176">
        <v>0</v>
      </c>
      <c r="I591" s="199"/>
      <c r="J591" s="145"/>
      <c r="K591" s="145"/>
      <c r="L591" s="145"/>
      <c r="M591" s="145"/>
      <c r="N591" s="145"/>
      <c r="O591" s="145"/>
      <c r="P591" s="145"/>
      <c r="Q591" s="145"/>
      <c r="R591" s="145" t="s">
        <v>127</v>
      </c>
      <c r="S591" s="145">
        <v>0</v>
      </c>
      <c r="T591" s="145"/>
      <c r="U591" s="145"/>
      <c r="V591" s="145"/>
      <c r="W591" s="145"/>
      <c r="X591" s="145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145"/>
      <c r="AN591" s="145"/>
      <c r="AO591" s="145"/>
      <c r="AP591" s="145"/>
      <c r="AQ591" s="145"/>
      <c r="AR591" s="145"/>
      <c r="AS591" s="145"/>
      <c r="AT591" s="145"/>
      <c r="AU591" s="145"/>
    </row>
    <row r="592" spans="1:47" outlineLevel="1">
      <c r="A592" s="146"/>
      <c r="B592" s="149"/>
      <c r="C592" s="166" t="s">
        <v>708</v>
      </c>
      <c r="D592" s="190"/>
      <c r="E592" s="181">
        <v>176.45599999999999</v>
      </c>
      <c r="F592" s="200"/>
      <c r="G592" s="200"/>
      <c r="H592" s="176">
        <v>0</v>
      </c>
      <c r="I592" s="199"/>
      <c r="J592" s="145"/>
      <c r="K592" s="145"/>
      <c r="L592" s="145"/>
      <c r="M592" s="145"/>
      <c r="N592" s="145"/>
      <c r="O592" s="145"/>
      <c r="P592" s="145"/>
      <c r="Q592" s="145"/>
      <c r="R592" s="145" t="s">
        <v>127</v>
      </c>
      <c r="S592" s="145">
        <v>0</v>
      </c>
      <c r="T592" s="145"/>
      <c r="U592" s="145"/>
      <c r="V592" s="145"/>
      <c r="W592" s="145"/>
      <c r="X592" s="145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145"/>
      <c r="AN592" s="145"/>
      <c r="AO592" s="145"/>
      <c r="AP592" s="145"/>
      <c r="AQ592" s="145"/>
      <c r="AR592" s="145"/>
      <c r="AS592" s="145"/>
      <c r="AT592" s="145"/>
      <c r="AU592" s="145"/>
    </row>
    <row r="593" spans="1:47" ht="22.5" outlineLevel="1">
      <c r="A593" s="146">
        <v>200</v>
      </c>
      <c r="B593" s="149" t="s">
        <v>709</v>
      </c>
      <c r="C593" s="165" t="s">
        <v>710</v>
      </c>
      <c r="D593" s="189" t="s">
        <v>151</v>
      </c>
      <c r="E593" s="200">
        <v>161.4</v>
      </c>
      <c r="F593" s="200"/>
      <c r="G593" s="200">
        <f>ROUND(E593*F593,2)</f>
        <v>0</v>
      </c>
      <c r="H593" s="176" t="s">
        <v>954</v>
      </c>
      <c r="I593" s="199"/>
      <c r="J593" s="145"/>
      <c r="K593" s="145"/>
      <c r="L593" s="145"/>
      <c r="M593" s="145"/>
      <c r="N593" s="145"/>
      <c r="O593" s="145"/>
      <c r="P593" s="145"/>
      <c r="Q593" s="145"/>
      <c r="R593" s="145" t="s">
        <v>125</v>
      </c>
      <c r="S593" s="145"/>
      <c r="T593" s="145"/>
      <c r="U593" s="145"/>
      <c r="V593" s="145"/>
      <c r="W593" s="145"/>
      <c r="X593" s="145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145"/>
      <c r="AN593" s="145"/>
      <c r="AO593" s="145"/>
      <c r="AP593" s="145"/>
      <c r="AQ593" s="145"/>
      <c r="AR593" s="145"/>
      <c r="AS593" s="145"/>
      <c r="AT593" s="145"/>
      <c r="AU593" s="145"/>
    </row>
    <row r="594" spans="1:47" outlineLevel="1">
      <c r="A594" s="146"/>
      <c r="B594" s="149"/>
      <c r="C594" s="166" t="s">
        <v>480</v>
      </c>
      <c r="D594" s="190"/>
      <c r="E594" s="181"/>
      <c r="F594" s="200"/>
      <c r="G594" s="200"/>
      <c r="H594" s="176">
        <v>0</v>
      </c>
      <c r="I594" s="199"/>
      <c r="J594" s="145"/>
      <c r="K594" s="145"/>
      <c r="L594" s="145"/>
      <c r="M594" s="145"/>
      <c r="N594" s="145"/>
      <c r="O594" s="145"/>
      <c r="P594" s="145"/>
      <c r="Q594" s="145"/>
      <c r="R594" s="145" t="s">
        <v>127</v>
      </c>
      <c r="S594" s="145">
        <v>0</v>
      </c>
      <c r="T594" s="145"/>
      <c r="U594" s="145"/>
      <c r="V594" s="145"/>
      <c r="W594" s="145"/>
      <c r="X594" s="145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145"/>
      <c r="AN594" s="145"/>
      <c r="AO594" s="145"/>
      <c r="AP594" s="145"/>
      <c r="AQ594" s="145"/>
      <c r="AR594" s="145"/>
      <c r="AS594" s="145"/>
      <c r="AT594" s="145"/>
      <c r="AU594" s="145"/>
    </row>
    <row r="595" spans="1:47" outlineLevel="1">
      <c r="A595" s="146"/>
      <c r="B595" s="149"/>
      <c r="C595" s="166" t="s">
        <v>1652</v>
      </c>
      <c r="D595" s="190"/>
      <c r="E595" s="181">
        <v>124</v>
      </c>
      <c r="F595" s="200"/>
      <c r="G595" s="200"/>
      <c r="H595" s="176">
        <v>0</v>
      </c>
      <c r="I595" s="199"/>
      <c r="J595" s="145"/>
      <c r="K595" s="145"/>
      <c r="L595" s="145"/>
      <c r="M595" s="145"/>
      <c r="N595" s="145"/>
      <c r="O595" s="145"/>
      <c r="P595" s="145"/>
      <c r="Q595" s="145"/>
      <c r="R595" s="145" t="s">
        <v>127</v>
      </c>
      <c r="S595" s="145">
        <v>0</v>
      </c>
      <c r="T595" s="145"/>
      <c r="U595" s="145"/>
      <c r="V595" s="145"/>
      <c r="W595" s="145"/>
      <c r="X595" s="145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145"/>
      <c r="AN595" s="145"/>
      <c r="AO595" s="145"/>
      <c r="AP595" s="145"/>
      <c r="AQ595" s="145"/>
      <c r="AR595" s="145"/>
      <c r="AS595" s="145"/>
      <c r="AT595" s="145"/>
      <c r="AU595" s="145"/>
    </row>
    <row r="596" spans="1:47" outlineLevel="1">
      <c r="A596" s="146"/>
      <c r="B596" s="149"/>
      <c r="C596" s="166" t="s">
        <v>711</v>
      </c>
      <c r="D596" s="190"/>
      <c r="E596" s="181">
        <v>37.4</v>
      </c>
      <c r="F596" s="200"/>
      <c r="G596" s="200"/>
      <c r="H596" s="176">
        <v>0</v>
      </c>
      <c r="I596" s="199"/>
      <c r="J596" s="145"/>
      <c r="K596" s="145"/>
      <c r="L596" s="145"/>
      <c r="M596" s="145"/>
      <c r="N596" s="145"/>
      <c r="O596" s="145"/>
      <c r="P596" s="145"/>
      <c r="Q596" s="145"/>
      <c r="R596" s="145" t="s">
        <v>127</v>
      </c>
      <c r="S596" s="145">
        <v>0</v>
      </c>
      <c r="T596" s="145"/>
      <c r="U596" s="145"/>
      <c r="V596" s="145"/>
      <c r="W596" s="145"/>
      <c r="X596" s="145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145"/>
      <c r="AN596" s="145"/>
      <c r="AO596" s="145"/>
      <c r="AP596" s="145"/>
      <c r="AQ596" s="145"/>
      <c r="AR596" s="145"/>
      <c r="AS596" s="145"/>
      <c r="AT596" s="145"/>
      <c r="AU596" s="145"/>
    </row>
    <row r="597" spans="1:47" outlineLevel="1">
      <c r="A597" s="146">
        <v>201</v>
      </c>
      <c r="B597" s="149" t="s">
        <v>712</v>
      </c>
      <c r="C597" s="165" t="s">
        <v>713</v>
      </c>
      <c r="D597" s="189" t="s">
        <v>151</v>
      </c>
      <c r="E597" s="200">
        <v>162.60999999999999</v>
      </c>
      <c r="F597" s="200"/>
      <c r="G597" s="200">
        <f>ROUND(E597*F597,2)</f>
        <v>0</v>
      </c>
      <c r="H597" s="176" t="s">
        <v>954</v>
      </c>
      <c r="I597" s="199"/>
      <c r="J597" s="145"/>
      <c r="K597" s="145"/>
      <c r="L597" s="145"/>
      <c r="M597" s="145"/>
      <c r="N597" s="145"/>
      <c r="O597" s="145"/>
      <c r="P597" s="145"/>
      <c r="Q597" s="145"/>
      <c r="R597" s="145" t="s">
        <v>228</v>
      </c>
      <c r="S597" s="145"/>
      <c r="T597" s="145"/>
      <c r="U597" s="145"/>
      <c r="V597" s="145"/>
      <c r="W597" s="145"/>
      <c r="X597" s="145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145"/>
      <c r="AN597" s="145"/>
      <c r="AO597" s="145"/>
      <c r="AP597" s="145"/>
      <c r="AQ597" s="145"/>
      <c r="AR597" s="145"/>
      <c r="AS597" s="145"/>
      <c r="AT597" s="145"/>
      <c r="AU597" s="145"/>
    </row>
    <row r="598" spans="1:47" outlineLevel="1">
      <c r="A598" s="146"/>
      <c r="B598" s="149"/>
      <c r="C598" s="166" t="s">
        <v>480</v>
      </c>
      <c r="D598" s="190"/>
      <c r="E598" s="181"/>
      <c r="F598" s="200"/>
      <c r="G598" s="200"/>
      <c r="H598" s="176">
        <v>0</v>
      </c>
      <c r="I598" s="199"/>
      <c r="J598" s="145"/>
      <c r="K598" s="145"/>
      <c r="L598" s="145"/>
      <c r="M598" s="145"/>
      <c r="N598" s="145"/>
      <c r="O598" s="145"/>
      <c r="P598" s="145"/>
      <c r="Q598" s="145"/>
      <c r="R598" s="145" t="s">
        <v>127</v>
      </c>
      <c r="S598" s="145">
        <v>0</v>
      </c>
      <c r="T598" s="145"/>
      <c r="U598" s="145"/>
      <c r="V598" s="145"/>
      <c r="W598" s="145"/>
      <c r="X598" s="145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145"/>
      <c r="AN598" s="145"/>
      <c r="AO598" s="145"/>
      <c r="AP598" s="145"/>
      <c r="AQ598" s="145"/>
      <c r="AR598" s="145"/>
      <c r="AS598" s="145"/>
      <c r="AT598" s="145"/>
      <c r="AU598" s="145"/>
    </row>
    <row r="599" spans="1:47" outlineLevel="1">
      <c r="A599" s="146"/>
      <c r="B599" s="149"/>
      <c r="C599" s="168" t="s">
        <v>463</v>
      </c>
      <c r="D599" s="192"/>
      <c r="E599" s="182"/>
      <c r="F599" s="200"/>
      <c r="G599" s="200"/>
      <c r="H599" s="176">
        <v>0</v>
      </c>
      <c r="I599" s="199"/>
      <c r="J599" s="145"/>
      <c r="K599" s="145"/>
      <c r="L599" s="145"/>
      <c r="M599" s="145"/>
      <c r="N599" s="145"/>
      <c r="O599" s="145"/>
      <c r="P599" s="145"/>
      <c r="Q599" s="145"/>
      <c r="R599" s="145" t="s">
        <v>127</v>
      </c>
      <c r="S599" s="145">
        <v>2</v>
      </c>
      <c r="T599" s="145"/>
      <c r="U599" s="145"/>
      <c r="V599" s="145"/>
      <c r="W599" s="145"/>
      <c r="X599" s="145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145"/>
      <c r="AN599" s="145"/>
      <c r="AO599" s="145"/>
      <c r="AP599" s="145"/>
      <c r="AQ599" s="145"/>
      <c r="AR599" s="145"/>
      <c r="AS599" s="145"/>
      <c r="AT599" s="145"/>
      <c r="AU599" s="145"/>
    </row>
    <row r="600" spans="1:47" outlineLevel="1">
      <c r="A600" s="146"/>
      <c r="B600" s="149"/>
      <c r="C600" s="169" t="s">
        <v>705</v>
      </c>
      <c r="D600" s="192"/>
      <c r="E600" s="182">
        <v>104</v>
      </c>
      <c r="F600" s="200"/>
      <c r="G600" s="200"/>
      <c r="H600" s="176">
        <v>0</v>
      </c>
      <c r="I600" s="199"/>
      <c r="J600" s="145"/>
      <c r="K600" s="145"/>
      <c r="L600" s="145"/>
      <c r="M600" s="145"/>
      <c r="N600" s="145"/>
      <c r="O600" s="145"/>
      <c r="P600" s="145"/>
      <c r="Q600" s="145"/>
      <c r="R600" s="145" t="s">
        <v>127</v>
      </c>
      <c r="S600" s="145">
        <v>2</v>
      </c>
      <c r="T600" s="145"/>
      <c r="U600" s="145"/>
      <c r="V600" s="145"/>
      <c r="W600" s="145"/>
      <c r="X600" s="145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145"/>
      <c r="AN600" s="145"/>
      <c r="AO600" s="145"/>
      <c r="AP600" s="145"/>
      <c r="AQ600" s="145"/>
      <c r="AR600" s="145"/>
      <c r="AS600" s="145"/>
      <c r="AT600" s="145"/>
      <c r="AU600" s="145"/>
    </row>
    <row r="601" spans="1:47" outlineLevel="1">
      <c r="A601" s="146"/>
      <c r="B601" s="149"/>
      <c r="C601" s="169" t="s">
        <v>714</v>
      </c>
      <c r="D601" s="192"/>
      <c r="E601" s="182">
        <v>37.4</v>
      </c>
      <c r="F601" s="200"/>
      <c r="G601" s="200"/>
      <c r="H601" s="176">
        <v>0</v>
      </c>
      <c r="I601" s="199"/>
      <c r="J601" s="145"/>
      <c r="K601" s="145"/>
      <c r="L601" s="145"/>
      <c r="M601" s="145"/>
      <c r="N601" s="145"/>
      <c r="O601" s="145"/>
      <c r="P601" s="145"/>
      <c r="Q601" s="145"/>
      <c r="R601" s="145" t="s">
        <v>127</v>
      </c>
      <c r="S601" s="145">
        <v>2</v>
      </c>
      <c r="T601" s="145"/>
      <c r="U601" s="145"/>
      <c r="V601" s="145"/>
      <c r="W601" s="145"/>
      <c r="X601" s="145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145"/>
      <c r="AN601" s="145"/>
      <c r="AO601" s="145"/>
      <c r="AP601" s="145"/>
      <c r="AQ601" s="145"/>
      <c r="AR601" s="145"/>
      <c r="AS601" s="145"/>
      <c r="AT601" s="145"/>
      <c r="AU601" s="145"/>
    </row>
    <row r="602" spans="1:47" outlineLevel="1">
      <c r="A602" s="146"/>
      <c r="B602" s="149"/>
      <c r="C602" s="168" t="s">
        <v>466</v>
      </c>
      <c r="D602" s="192"/>
      <c r="E602" s="182"/>
      <c r="F602" s="200"/>
      <c r="G602" s="200"/>
      <c r="H602" s="176">
        <v>0</v>
      </c>
      <c r="I602" s="199"/>
      <c r="J602" s="145"/>
      <c r="K602" s="145"/>
      <c r="L602" s="145"/>
      <c r="M602" s="145"/>
      <c r="N602" s="145"/>
      <c r="O602" s="145"/>
      <c r="P602" s="145"/>
      <c r="Q602" s="145"/>
      <c r="R602" s="145" t="s">
        <v>127</v>
      </c>
      <c r="S602" s="145">
        <v>0</v>
      </c>
      <c r="T602" s="145"/>
      <c r="U602" s="145"/>
      <c r="V602" s="145"/>
      <c r="W602" s="145"/>
      <c r="X602" s="145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145"/>
      <c r="AN602" s="145"/>
      <c r="AO602" s="145"/>
      <c r="AP602" s="145"/>
      <c r="AQ602" s="145"/>
      <c r="AR602" s="145"/>
      <c r="AS602" s="145"/>
      <c r="AT602" s="145"/>
      <c r="AU602" s="145"/>
    </row>
    <row r="603" spans="1:47" outlineLevel="1">
      <c r="A603" s="146"/>
      <c r="B603" s="149"/>
      <c r="C603" s="166" t="s">
        <v>715</v>
      </c>
      <c r="D603" s="190"/>
      <c r="E603" s="181">
        <v>162.61000000000001</v>
      </c>
      <c r="F603" s="200"/>
      <c r="G603" s="200"/>
      <c r="H603" s="176">
        <v>0</v>
      </c>
      <c r="I603" s="199"/>
      <c r="J603" s="145"/>
      <c r="K603" s="145"/>
      <c r="L603" s="145"/>
      <c r="M603" s="145"/>
      <c r="N603" s="145"/>
      <c r="O603" s="145"/>
      <c r="P603" s="145"/>
      <c r="Q603" s="145"/>
      <c r="R603" s="145" t="s">
        <v>127</v>
      </c>
      <c r="S603" s="145">
        <v>0</v>
      </c>
      <c r="T603" s="145"/>
      <c r="U603" s="145"/>
      <c r="V603" s="145"/>
      <c r="W603" s="145"/>
      <c r="X603" s="145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145"/>
      <c r="AN603" s="145"/>
      <c r="AO603" s="145"/>
      <c r="AP603" s="145"/>
      <c r="AQ603" s="145"/>
      <c r="AR603" s="145"/>
      <c r="AS603" s="145"/>
      <c r="AT603" s="145"/>
      <c r="AU603" s="145"/>
    </row>
    <row r="604" spans="1:47" ht="22.5" outlineLevel="1">
      <c r="A604" s="146">
        <v>202</v>
      </c>
      <c r="B604" s="149" t="s">
        <v>716</v>
      </c>
      <c r="C604" s="165" t="s">
        <v>717</v>
      </c>
      <c r="D604" s="189" t="s">
        <v>151</v>
      </c>
      <c r="E604" s="200">
        <v>134.52000000000001</v>
      </c>
      <c r="F604" s="200"/>
      <c r="G604" s="200">
        <f>ROUND(E604*F604,2)</f>
        <v>0</v>
      </c>
      <c r="H604" s="176" t="s">
        <v>954</v>
      </c>
      <c r="I604" s="199"/>
      <c r="J604" s="145"/>
      <c r="K604" s="145"/>
      <c r="L604" s="145"/>
      <c r="M604" s="145"/>
      <c r="N604" s="145"/>
      <c r="O604" s="145"/>
      <c r="P604" s="145"/>
      <c r="Q604" s="145"/>
      <c r="R604" s="145" t="s">
        <v>125</v>
      </c>
      <c r="S604" s="145"/>
      <c r="T604" s="145"/>
      <c r="U604" s="145"/>
      <c r="V604" s="145"/>
      <c r="W604" s="145"/>
      <c r="X604" s="145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145"/>
      <c r="AN604" s="145"/>
      <c r="AO604" s="145"/>
      <c r="AP604" s="145"/>
      <c r="AQ604" s="145"/>
      <c r="AR604" s="145"/>
      <c r="AS604" s="145"/>
      <c r="AT604" s="145"/>
      <c r="AU604" s="145"/>
    </row>
    <row r="605" spans="1:47" outlineLevel="1">
      <c r="A605" s="146"/>
      <c r="B605" s="149"/>
      <c r="C605" s="166" t="s">
        <v>480</v>
      </c>
      <c r="D605" s="190"/>
      <c r="E605" s="181"/>
      <c r="F605" s="200"/>
      <c r="G605" s="200"/>
      <c r="H605" s="176">
        <v>0</v>
      </c>
      <c r="I605" s="199"/>
      <c r="J605" s="145"/>
      <c r="K605" s="145"/>
      <c r="L605" s="145"/>
      <c r="M605" s="145"/>
      <c r="N605" s="145"/>
      <c r="O605" s="145"/>
      <c r="P605" s="145"/>
      <c r="Q605" s="145"/>
      <c r="R605" s="145" t="s">
        <v>127</v>
      </c>
      <c r="S605" s="145">
        <v>0</v>
      </c>
      <c r="T605" s="145"/>
      <c r="U605" s="145"/>
      <c r="V605" s="145"/>
      <c r="W605" s="145"/>
      <c r="X605" s="145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145"/>
      <c r="AN605" s="145"/>
      <c r="AO605" s="145"/>
      <c r="AP605" s="145"/>
      <c r="AQ605" s="145"/>
      <c r="AR605" s="145"/>
      <c r="AS605" s="145"/>
      <c r="AT605" s="145"/>
      <c r="AU605" s="145"/>
    </row>
    <row r="606" spans="1:47" outlineLevel="1">
      <c r="A606" s="146"/>
      <c r="B606" s="149"/>
      <c r="C606" s="166" t="s">
        <v>1653</v>
      </c>
      <c r="D606" s="190"/>
      <c r="E606" s="181">
        <v>123</v>
      </c>
      <c r="F606" s="200"/>
      <c r="G606" s="200"/>
      <c r="H606" s="176">
        <v>0</v>
      </c>
      <c r="I606" s="199"/>
      <c r="J606" s="145"/>
      <c r="K606" s="145"/>
      <c r="L606" s="145"/>
      <c r="M606" s="145"/>
      <c r="N606" s="145"/>
      <c r="O606" s="145"/>
      <c r="P606" s="145"/>
      <c r="Q606" s="145"/>
      <c r="R606" s="145" t="s">
        <v>127</v>
      </c>
      <c r="S606" s="145">
        <v>0</v>
      </c>
      <c r="T606" s="145"/>
      <c r="U606" s="145"/>
      <c r="V606" s="145"/>
      <c r="W606" s="145"/>
      <c r="X606" s="145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145"/>
      <c r="AN606" s="145"/>
      <c r="AO606" s="145"/>
      <c r="AP606" s="145"/>
      <c r="AQ606" s="145"/>
      <c r="AR606" s="145"/>
      <c r="AS606" s="145"/>
      <c r="AT606" s="145"/>
      <c r="AU606" s="145"/>
    </row>
    <row r="607" spans="1:47" outlineLevel="1">
      <c r="A607" s="146"/>
      <c r="B607" s="149"/>
      <c r="C607" s="166" t="s">
        <v>718</v>
      </c>
      <c r="D607" s="190"/>
      <c r="E607" s="181">
        <v>11.52</v>
      </c>
      <c r="F607" s="200"/>
      <c r="G607" s="200"/>
      <c r="H607" s="176">
        <v>0</v>
      </c>
      <c r="I607" s="199"/>
      <c r="J607" s="145"/>
      <c r="K607" s="145"/>
      <c r="L607" s="145"/>
      <c r="M607" s="145"/>
      <c r="N607" s="145"/>
      <c r="O607" s="145"/>
      <c r="P607" s="145"/>
      <c r="Q607" s="145"/>
      <c r="R607" s="145" t="s">
        <v>127</v>
      </c>
      <c r="S607" s="145">
        <v>0</v>
      </c>
      <c r="T607" s="145"/>
      <c r="U607" s="145"/>
      <c r="V607" s="145"/>
      <c r="W607" s="145"/>
      <c r="X607" s="145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145"/>
      <c r="AN607" s="145"/>
      <c r="AO607" s="145"/>
      <c r="AP607" s="145"/>
      <c r="AQ607" s="145"/>
      <c r="AR607" s="145"/>
      <c r="AS607" s="145"/>
      <c r="AT607" s="145"/>
      <c r="AU607" s="145"/>
    </row>
    <row r="608" spans="1:47" ht="22.5" outlineLevel="1">
      <c r="A608" s="146">
        <v>203</v>
      </c>
      <c r="B608" s="149" t="s">
        <v>719</v>
      </c>
      <c r="C608" s="165" t="s">
        <v>720</v>
      </c>
      <c r="D608" s="189" t="s">
        <v>151</v>
      </c>
      <c r="E608" s="200">
        <v>52</v>
      </c>
      <c r="F608" s="200"/>
      <c r="G608" s="200">
        <f>ROUND(E608*F608,2)</f>
        <v>0</v>
      </c>
      <c r="H608" s="176" t="s">
        <v>954</v>
      </c>
      <c r="I608" s="199"/>
      <c r="J608" s="145"/>
      <c r="K608" s="145"/>
      <c r="L608" s="145"/>
      <c r="M608" s="145"/>
      <c r="N608" s="145"/>
      <c r="O608" s="145"/>
      <c r="P608" s="145"/>
      <c r="Q608" s="145"/>
      <c r="R608" s="145" t="s">
        <v>125</v>
      </c>
      <c r="S608" s="145"/>
      <c r="T608" s="145"/>
      <c r="U608" s="145"/>
      <c r="V608" s="145"/>
      <c r="W608" s="145"/>
      <c r="X608" s="145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145"/>
      <c r="AN608" s="145"/>
      <c r="AO608" s="145"/>
      <c r="AP608" s="145"/>
      <c r="AQ608" s="145"/>
      <c r="AR608" s="145"/>
      <c r="AS608" s="145"/>
      <c r="AT608" s="145"/>
      <c r="AU608" s="145"/>
    </row>
    <row r="609" spans="1:47" outlineLevel="1">
      <c r="A609" s="146"/>
      <c r="B609" s="149"/>
      <c r="C609" s="166" t="s">
        <v>480</v>
      </c>
      <c r="D609" s="190"/>
      <c r="E609" s="181"/>
      <c r="F609" s="200"/>
      <c r="G609" s="200"/>
      <c r="H609" s="176">
        <v>0</v>
      </c>
      <c r="I609" s="199"/>
      <c r="J609" s="145"/>
      <c r="K609" s="145"/>
      <c r="L609" s="145"/>
      <c r="M609" s="145"/>
      <c r="N609" s="145"/>
      <c r="O609" s="145"/>
      <c r="P609" s="145"/>
      <c r="Q609" s="145"/>
      <c r="R609" s="145" t="s">
        <v>127</v>
      </c>
      <c r="S609" s="145">
        <v>0</v>
      </c>
      <c r="T609" s="145"/>
      <c r="U609" s="145"/>
      <c r="V609" s="145"/>
      <c r="W609" s="145"/>
      <c r="X609" s="145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145"/>
      <c r="AN609" s="145"/>
      <c r="AO609" s="145"/>
      <c r="AP609" s="145"/>
      <c r="AQ609" s="145"/>
      <c r="AR609" s="145"/>
      <c r="AS609" s="145"/>
      <c r="AT609" s="145"/>
      <c r="AU609" s="145"/>
    </row>
    <row r="610" spans="1:47" outlineLevel="1">
      <c r="A610" s="146"/>
      <c r="B610" s="149"/>
      <c r="C610" s="166" t="s">
        <v>698</v>
      </c>
      <c r="D610" s="190"/>
      <c r="E610" s="181">
        <v>39.840000000000003</v>
      </c>
      <c r="F610" s="200"/>
      <c r="G610" s="200"/>
      <c r="H610" s="176">
        <v>0</v>
      </c>
      <c r="I610" s="199"/>
      <c r="J610" s="145"/>
      <c r="K610" s="145"/>
      <c r="L610" s="145"/>
      <c r="M610" s="145"/>
      <c r="N610" s="145"/>
      <c r="O610" s="145"/>
      <c r="P610" s="145"/>
      <c r="Q610" s="145"/>
      <c r="R610" s="145" t="s">
        <v>127</v>
      </c>
      <c r="S610" s="145">
        <v>0</v>
      </c>
      <c r="T610" s="145"/>
      <c r="U610" s="145"/>
      <c r="V610" s="145"/>
      <c r="W610" s="145"/>
      <c r="X610" s="145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145"/>
      <c r="AN610" s="145"/>
      <c r="AO610" s="145"/>
      <c r="AP610" s="145"/>
      <c r="AQ610" s="145"/>
      <c r="AR610" s="145"/>
      <c r="AS610" s="145"/>
      <c r="AT610" s="145"/>
      <c r="AU610" s="145"/>
    </row>
    <row r="611" spans="1:47" outlineLevel="1">
      <c r="A611" s="146"/>
      <c r="B611" s="149"/>
      <c r="C611" s="166" t="s">
        <v>721</v>
      </c>
      <c r="D611" s="190"/>
      <c r="E611" s="181">
        <v>2.44</v>
      </c>
      <c r="F611" s="200"/>
      <c r="G611" s="200"/>
      <c r="H611" s="176">
        <v>0</v>
      </c>
      <c r="I611" s="199"/>
      <c r="J611" s="145"/>
      <c r="K611" s="145"/>
      <c r="L611" s="145"/>
      <c r="M611" s="145"/>
      <c r="N611" s="145"/>
      <c r="O611" s="145"/>
      <c r="P611" s="145"/>
      <c r="Q611" s="145"/>
      <c r="R611" s="145" t="s">
        <v>127</v>
      </c>
      <c r="S611" s="145">
        <v>0</v>
      </c>
      <c r="T611" s="145"/>
      <c r="U611" s="145"/>
      <c r="V611" s="145"/>
      <c r="W611" s="145"/>
      <c r="X611" s="145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145"/>
      <c r="AN611" s="145"/>
      <c r="AO611" s="145"/>
      <c r="AP611" s="145"/>
      <c r="AQ611" s="145"/>
      <c r="AR611" s="145"/>
      <c r="AS611" s="145"/>
      <c r="AT611" s="145"/>
      <c r="AU611" s="145"/>
    </row>
    <row r="612" spans="1:47" outlineLevel="1">
      <c r="A612" s="146">
        <v>204</v>
      </c>
      <c r="B612" s="149" t="s">
        <v>722</v>
      </c>
      <c r="C612" s="165" t="s">
        <v>723</v>
      </c>
      <c r="D612" s="189" t="s">
        <v>151</v>
      </c>
      <c r="E612" s="200">
        <v>181.47</v>
      </c>
      <c r="F612" s="200"/>
      <c r="G612" s="200">
        <f>ROUND(E612*F612,2)</f>
        <v>0</v>
      </c>
      <c r="H612" s="176" t="s">
        <v>954</v>
      </c>
      <c r="I612" s="199"/>
      <c r="J612" s="145"/>
      <c r="K612" s="145"/>
      <c r="L612" s="145"/>
      <c r="M612" s="145"/>
      <c r="N612" s="145"/>
      <c r="O612" s="145"/>
      <c r="P612" s="145"/>
      <c r="Q612" s="145"/>
      <c r="R612" s="145" t="s">
        <v>228</v>
      </c>
      <c r="S612" s="145"/>
      <c r="T612" s="145"/>
      <c r="U612" s="145"/>
      <c r="V612" s="145"/>
      <c r="W612" s="145"/>
      <c r="X612" s="145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145"/>
      <c r="AN612" s="145"/>
      <c r="AO612" s="145"/>
      <c r="AP612" s="145"/>
      <c r="AQ612" s="145"/>
      <c r="AR612" s="145"/>
      <c r="AS612" s="145"/>
      <c r="AT612" s="145"/>
      <c r="AU612" s="145"/>
    </row>
    <row r="613" spans="1:47" outlineLevel="1">
      <c r="A613" s="146"/>
      <c r="B613" s="149"/>
      <c r="C613" s="166" t="s">
        <v>480</v>
      </c>
      <c r="D613" s="190"/>
      <c r="E613" s="181"/>
      <c r="F613" s="200"/>
      <c r="G613" s="200"/>
      <c r="H613" s="176">
        <v>0</v>
      </c>
      <c r="I613" s="199"/>
      <c r="J613" s="145"/>
      <c r="K613" s="145"/>
      <c r="L613" s="145"/>
      <c r="M613" s="145"/>
      <c r="N613" s="145"/>
      <c r="O613" s="145"/>
      <c r="P613" s="145"/>
      <c r="Q613" s="145"/>
      <c r="R613" s="145" t="s">
        <v>127</v>
      </c>
      <c r="S613" s="145">
        <v>0</v>
      </c>
      <c r="T613" s="145"/>
      <c r="U613" s="145"/>
      <c r="V613" s="145"/>
      <c r="W613" s="145"/>
      <c r="X613" s="145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145"/>
      <c r="AN613" s="145"/>
      <c r="AO613" s="145"/>
      <c r="AP613" s="145"/>
      <c r="AQ613" s="145"/>
      <c r="AR613" s="145"/>
      <c r="AS613" s="145"/>
      <c r="AT613" s="145"/>
      <c r="AU613" s="145"/>
    </row>
    <row r="614" spans="1:47" outlineLevel="1">
      <c r="A614" s="146"/>
      <c r="B614" s="149"/>
      <c r="C614" s="168" t="s">
        <v>463</v>
      </c>
      <c r="D614" s="192"/>
      <c r="E614" s="182"/>
      <c r="F614" s="200"/>
      <c r="G614" s="200"/>
      <c r="H614" s="176">
        <v>0</v>
      </c>
      <c r="I614" s="199"/>
      <c r="J614" s="145"/>
      <c r="K614" s="145"/>
      <c r="L614" s="145"/>
      <c r="M614" s="145"/>
      <c r="N614" s="145"/>
      <c r="O614" s="145"/>
      <c r="P614" s="145"/>
      <c r="Q614" s="145"/>
      <c r="R614" s="145" t="s">
        <v>127</v>
      </c>
      <c r="S614" s="145">
        <v>2</v>
      </c>
      <c r="T614" s="145"/>
      <c r="U614" s="145"/>
      <c r="V614" s="145"/>
      <c r="W614" s="145"/>
      <c r="X614" s="145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145"/>
      <c r="AN614" s="145"/>
      <c r="AO614" s="145"/>
      <c r="AP614" s="145"/>
      <c r="AQ614" s="145"/>
      <c r="AR614" s="145"/>
      <c r="AS614" s="145"/>
      <c r="AT614" s="145"/>
      <c r="AU614" s="145"/>
    </row>
    <row r="615" spans="1:47" outlineLevel="1">
      <c r="A615" s="146"/>
      <c r="B615" s="149"/>
      <c r="C615" s="169" t="s">
        <v>705</v>
      </c>
      <c r="D615" s="192"/>
      <c r="E615" s="182">
        <v>104</v>
      </c>
      <c r="F615" s="200"/>
      <c r="G615" s="200"/>
      <c r="H615" s="176">
        <v>0</v>
      </c>
      <c r="I615" s="199"/>
      <c r="J615" s="145"/>
      <c r="K615" s="145"/>
      <c r="L615" s="145"/>
      <c r="M615" s="145"/>
      <c r="N615" s="145"/>
      <c r="O615" s="145"/>
      <c r="P615" s="145"/>
      <c r="Q615" s="145"/>
      <c r="R615" s="145" t="s">
        <v>127</v>
      </c>
      <c r="S615" s="145">
        <v>2</v>
      </c>
      <c r="T615" s="145"/>
      <c r="U615" s="145"/>
      <c r="V615" s="145"/>
      <c r="W615" s="145"/>
      <c r="X615" s="145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145"/>
      <c r="AN615" s="145"/>
      <c r="AO615" s="145"/>
      <c r="AP615" s="145"/>
      <c r="AQ615" s="145"/>
      <c r="AR615" s="145"/>
      <c r="AS615" s="145"/>
      <c r="AT615" s="145"/>
      <c r="AU615" s="145"/>
    </row>
    <row r="616" spans="1:47" outlineLevel="1">
      <c r="A616" s="146"/>
      <c r="B616" s="149"/>
      <c r="C616" s="169" t="s">
        <v>724</v>
      </c>
      <c r="D616" s="192"/>
      <c r="E616" s="182">
        <v>11.52</v>
      </c>
      <c r="F616" s="200"/>
      <c r="G616" s="200"/>
      <c r="H616" s="176">
        <v>0</v>
      </c>
      <c r="I616" s="199"/>
      <c r="J616" s="145"/>
      <c r="K616" s="145"/>
      <c r="L616" s="145"/>
      <c r="M616" s="145"/>
      <c r="N616" s="145"/>
      <c r="O616" s="145"/>
      <c r="P616" s="145"/>
      <c r="Q616" s="145"/>
      <c r="R616" s="145" t="s">
        <v>127</v>
      </c>
      <c r="S616" s="145">
        <v>2</v>
      </c>
      <c r="T616" s="145"/>
      <c r="U616" s="145"/>
      <c r="V616" s="145"/>
      <c r="W616" s="145"/>
      <c r="X616" s="145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145"/>
      <c r="AN616" s="145"/>
      <c r="AO616" s="145"/>
      <c r="AP616" s="145"/>
      <c r="AQ616" s="145"/>
      <c r="AR616" s="145"/>
      <c r="AS616" s="145"/>
      <c r="AT616" s="145"/>
      <c r="AU616" s="145"/>
    </row>
    <row r="617" spans="1:47" outlineLevel="1">
      <c r="A617" s="146"/>
      <c r="B617" s="149"/>
      <c r="C617" s="169" t="s">
        <v>707</v>
      </c>
      <c r="D617" s="192"/>
      <c r="E617" s="182">
        <v>39.840000000000003</v>
      </c>
      <c r="F617" s="200"/>
      <c r="G617" s="200"/>
      <c r="H617" s="176">
        <v>0</v>
      </c>
      <c r="I617" s="199"/>
      <c r="J617" s="145"/>
      <c r="K617" s="145"/>
      <c r="L617" s="145"/>
      <c r="M617" s="145"/>
      <c r="N617" s="145"/>
      <c r="O617" s="145"/>
      <c r="P617" s="145"/>
      <c r="Q617" s="145"/>
      <c r="R617" s="145" t="s">
        <v>127</v>
      </c>
      <c r="S617" s="145">
        <v>2</v>
      </c>
      <c r="T617" s="145"/>
      <c r="U617" s="145"/>
      <c r="V617" s="145"/>
      <c r="W617" s="145"/>
      <c r="X617" s="145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145"/>
      <c r="AN617" s="145"/>
      <c r="AO617" s="145"/>
      <c r="AP617" s="145"/>
      <c r="AQ617" s="145"/>
      <c r="AR617" s="145"/>
      <c r="AS617" s="145"/>
      <c r="AT617" s="145"/>
      <c r="AU617" s="145"/>
    </row>
    <row r="618" spans="1:47" outlineLevel="1">
      <c r="A618" s="146"/>
      <c r="B618" s="149"/>
      <c r="C618" s="169" t="s">
        <v>725</v>
      </c>
      <c r="D618" s="192"/>
      <c r="E618" s="182">
        <v>2.44</v>
      </c>
      <c r="F618" s="200"/>
      <c r="G618" s="200"/>
      <c r="H618" s="176">
        <v>0</v>
      </c>
      <c r="I618" s="199"/>
      <c r="J618" s="145"/>
      <c r="K618" s="145"/>
      <c r="L618" s="145"/>
      <c r="M618" s="145"/>
      <c r="N618" s="145"/>
      <c r="O618" s="145"/>
      <c r="P618" s="145"/>
      <c r="Q618" s="145"/>
      <c r="R618" s="145" t="s">
        <v>127</v>
      </c>
      <c r="S618" s="145">
        <v>2</v>
      </c>
      <c r="T618" s="145"/>
      <c r="U618" s="145"/>
      <c r="V618" s="145"/>
      <c r="W618" s="145"/>
      <c r="X618" s="145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145"/>
      <c r="AN618" s="145"/>
      <c r="AO618" s="145"/>
      <c r="AP618" s="145"/>
      <c r="AQ618" s="145"/>
      <c r="AR618" s="145"/>
      <c r="AS618" s="145"/>
      <c r="AT618" s="145"/>
      <c r="AU618" s="145"/>
    </row>
    <row r="619" spans="1:47" outlineLevel="1">
      <c r="A619" s="146"/>
      <c r="B619" s="149"/>
      <c r="C619" s="168" t="s">
        <v>466</v>
      </c>
      <c r="D619" s="192"/>
      <c r="E619" s="182"/>
      <c r="F619" s="200"/>
      <c r="G619" s="200"/>
      <c r="H619" s="176">
        <v>0</v>
      </c>
      <c r="I619" s="199"/>
      <c r="J619" s="145"/>
      <c r="K619" s="145"/>
      <c r="L619" s="145"/>
      <c r="M619" s="145"/>
      <c r="N619" s="145"/>
      <c r="O619" s="145"/>
      <c r="P619" s="145"/>
      <c r="Q619" s="145"/>
      <c r="R619" s="145" t="s">
        <v>127</v>
      </c>
      <c r="S619" s="145">
        <v>0</v>
      </c>
      <c r="T619" s="145"/>
      <c r="U619" s="145"/>
      <c r="V619" s="145"/>
      <c r="W619" s="145"/>
      <c r="X619" s="145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145"/>
      <c r="AN619" s="145"/>
      <c r="AO619" s="145"/>
      <c r="AP619" s="145"/>
      <c r="AQ619" s="145"/>
      <c r="AR619" s="145"/>
      <c r="AS619" s="145"/>
      <c r="AT619" s="145"/>
      <c r="AU619" s="145"/>
    </row>
    <row r="620" spans="1:47" outlineLevel="1">
      <c r="A620" s="146"/>
      <c r="B620" s="149"/>
      <c r="C620" s="166" t="s">
        <v>726</v>
      </c>
      <c r="D620" s="190"/>
      <c r="E620" s="181">
        <v>181.47</v>
      </c>
      <c r="F620" s="200"/>
      <c r="G620" s="200"/>
      <c r="H620" s="176">
        <v>0</v>
      </c>
      <c r="I620" s="199"/>
      <c r="J620" s="145"/>
      <c r="K620" s="145"/>
      <c r="L620" s="145"/>
      <c r="M620" s="145"/>
      <c r="N620" s="145"/>
      <c r="O620" s="145"/>
      <c r="P620" s="145"/>
      <c r="Q620" s="145"/>
      <c r="R620" s="145" t="s">
        <v>127</v>
      </c>
      <c r="S620" s="145">
        <v>0</v>
      </c>
      <c r="T620" s="145"/>
      <c r="U620" s="145"/>
      <c r="V620" s="145"/>
      <c r="W620" s="145"/>
      <c r="X620" s="145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145"/>
      <c r="AN620" s="145"/>
      <c r="AO620" s="145"/>
      <c r="AP620" s="145"/>
      <c r="AQ620" s="145"/>
      <c r="AR620" s="145"/>
      <c r="AS620" s="145"/>
      <c r="AT620" s="145"/>
      <c r="AU620" s="145"/>
    </row>
    <row r="621" spans="1:47" outlineLevel="1">
      <c r="A621" s="146">
        <v>205</v>
      </c>
      <c r="B621" s="149" t="s">
        <v>727</v>
      </c>
      <c r="C621" s="165" t="s">
        <v>728</v>
      </c>
      <c r="D621" s="189" t="s">
        <v>151</v>
      </c>
      <c r="E621" s="200">
        <v>113.6</v>
      </c>
      <c r="F621" s="200"/>
      <c r="G621" s="200">
        <f>ROUND(E621*F621,2)</f>
        <v>0</v>
      </c>
      <c r="H621" s="176" t="s">
        <v>953</v>
      </c>
      <c r="I621" s="199"/>
      <c r="J621" s="145"/>
      <c r="K621" s="145"/>
      <c r="L621" s="145"/>
      <c r="M621" s="145"/>
      <c r="N621" s="145"/>
      <c r="O621" s="145"/>
      <c r="P621" s="145"/>
      <c r="Q621" s="145"/>
      <c r="R621" s="145" t="s">
        <v>125</v>
      </c>
      <c r="S621" s="145"/>
      <c r="T621" s="145"/>
      <c r="U621" s="145"/>
      <c r="V621" s="145"/>
      <c r="W621" s="145"/>
      <c r="X621" s="145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145"/>
      <c r="AN621" s="145"/>
      <c r="AO621" s="145"/>
      <c r="AP621" s="145"/>
      <c r="AQ621" s="145"/>
      <c r="AR621" s="145"/>
      <c r="AS621" s="145"/>
      <c r="AT621" s="145"/>
      <c r="AU621" s="145"/>
    </row>
    <row r="622" spans="1:47" outlineLevel="1">
      <c r="A622" s="146"/>
      <c r="B622" s="149"/>
      <c r="C622" s="166" t="s">
        <v>480</v>
      </c>
      <c r="D622" s="190"/>
      <c r="E622" s="181"/>
      <c r="F622" s="200"/>
      <c r="G622" s="200"/>
      <c r="H622" s="176">
        <v>0</v>
      </c>
      <c r="I622" s="199"/>
      <c r="J622" s="145"/>
      <c r="K622" s="145"/>
      <c r="L622" s="145"/>
      <c r="M622" s="145"/>
      <c r="N622" s="145"/>
      <c r="O622" s="145"/>
      <c r="P622" s="145"/>
      <c r="Q622" s="145"/>
      <c r="R622" s="145" t="s">
        <v>127</v>
      </c>
      <c r="S622" s="145">
        <v>0</v>
      </c>
      <c r="T622" s="145"/>
      <c r="U622" s="145"/>
      <c r="V622" s="145"/>
      <c r="W622" s="145"/>
      <c r="X622" s="145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145"/>
      <c r="AN622" s="145"/>
      <c r="AO622" s="145"/>
      <c r="AP622" s="145"/>
      <c r="AQ622" s="145"/>
      <c r="AR622" s="145"/>
      <c r="AS622" s="145"/>
      <c r="AT622" s="145"/>
      <c r="AU622" s="145"/>
    </row>
    <row r="623" spans="1:47" outlineLevel="1">
      <c r="A623" s="146"/>
      <c r="B623" s="149"/>
      <c r="C623" s="166" t="s">
        <v>695</v>
      </c>
      <c r="D623" s="190"/>
      <c r="E623" s="181">
        <v>104</v>
      </c>
      <c r="F623" s="200"/>
      <c r="G623" s="200"/>
      <c r="H623" s="176">
        <v>0</v>
      </c>
      <c r="I623" s="199"/>
      <c r="J623" s="145"/>
      <c r="K623" s="145"/>
      <c r="L623" s="145"/>
      <c r="M623" s="145"/>
      <c r="N623" s="145"/>
      <c r="O623" s="145"/>
      <c r="P623" s="145"/>
      <c r="Q623" s="145"/>
      <c r="R623" s="145" t="s">
        <v>127</v>
      </c>
      <c r="S623" s="145">
        <v>0</v>
      </c>
      <c r="T623" s="145"/>
      <c r="U623" s="145"/>
      <c r="V623" s="145"/>
      <c r="W623" s="145"/>
      <c r="X623" s="145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145"/>
      <c r="AN623" s="145"/>
      <c r="AO623" s="145"/>
      <c r="AP623" s="145"/>
      <c r="AQ623" s="145"/>
      <c r="AR623" s="145"/>
      <c r="AS623" s="145"/>
      <c r="AT623" s="145"/>
      <c r="AU623" s="145"/>
    </row>
    <row r="624" spans="1:47" outlineLevel="1">
      <c r="A624" s="146"/>
      <c r="B624" s="149"/>
      <c r="C624" s="166" t="s">
        <v>481</v>
      </c>
      <c r="D624" s="190"/>
      <c r="E624" s="181">
        <v>9.6</v>
      </c>
      <c r="F624" s="200"/>
      <c r="G624" s="200"/>
      <c r="H624" s="176">
        <v>0</v>
      </c>
      <c r="I624" s="199"/>
      <c r="J624" s="145"/>
      <c r="K624" s="145"/>
      <c r="L624" s="145"/>
      <c r="M624" s="145"/>
      <c r="N624" s="145"/>
      <c r="O624" s="145"/>
      <c r="P624" s="145"/>
      <c r="Q624" s="145"/>
      <c r="R624" s="145" t="s">
        <v>127</v>
      </c>
      <c r="S624" s="145">
        <v>0</v>
      </c>
      <c r="T624" s="145"/>
      <c r="U624" s="145"/>
      <c r="V624" s="145"/>
      <c r="W624" s="145"/>
      <c r="X624" s="145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145"/>
      <c r="AN624" s="145"/>
      <c r="AO624" s="145"/>
      <c r="AP624" s="145"/>
      <c r="AQ624" s="145"/>
      <c r="AR624" s="145"/>
      <c r="AS624" s="145"/>
      <c r="AT624" s="145"/>
      <c r="AU624" s="145"/>
    </row>
    <row r="625" spans="1:47" ht="22.5" outlineLevel="1">
      <c r="A625" s="146">
        <v>206</v>
      </c>
      <c r="B625" s="149" t="s">
        <v>729</v>
      </c>
      <c r="C625" s="165" t="s">
        <v>730</v>
      </c>
      <c r="D625" s="189" t="s">
        <v>124</v>
      </c>
      <c r="E625" s="200">
        <v>11</v>
      </c>
      <c r="F625" s="200"/>
      <c r="G625" s="200">
        <f>ROUND(E625*F625,2)</f>
        <v>0</v>
      </c>
      <c r="H625" s="176" t="s">
        <v>953</v>
      </c>
      <c r="I625" s="199"/>
      <c r="J625" s="145"/>
      <c r="K625" s="145"/>
      <c r="L625" s="145"/>
      <c r="M625" s="145"/>
      <c r="N625" s="145"/>
      <c r="O625" s="145"/>
      <c r="P625" s="145"/>
      <c r="Q625" s="145"/>
      <c r="R625" s="145" t="s">
        <v>125</v>
      </c>
      <c r="S625" s="145"/>
      <c r="T625" s="145"/>
      <c r="U625" s="145"/>
      <c r="V625" s="145"/>
      <c r="W625" s="145"/>
      <c r="X625" s="145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145"/>
      <c r="AN625" s="145"/>
      <c r="AO625" s="145"/>
      <c r="AP625" s="145"/>
      <c r="AQ625" s="145"/>
      <c r="AR625" s="145"/>
      <c r="AS625" s="145"/>
      <c r="AT625" s="145"/>
      <c r="AU625" s="145"/>
    </row>
    <row r="626" spans="1:47" outlineLevel="1">
      <c r="A626" s="146"/>
      <c r="B626" s="149"/>
      <c r="C626" s="166" t="s">
        <v>731</v>
      </c>
      <c r="D626" s="190"/>
      <c r="E626" s="181">
        <v>11</v>
      </c>
      <c r="F626" s="200"/>
      <c r="G626" s="200"/>
      <c r="H626" s="176">
        <v>0</v>
      </c>
      <c r="I626" s="199"/>
      <c r="J626" s="145"/>
      <c r="K626" s="145"/>
      <c r="L626" s="145"/>
      <c r="M626" s="145"/>
      <c r="N626" s="145"/>
      <c r="O626" s="145"/>
      <c r="P626" s="145"/>
      <c r="Q626" s="145"/>
      <c r="R626" s="145" t="s">
        <v>127</v>
      </c>
      <c r="S626" s="145">
        <v>0</v>
      </c>
      <c r="T626" s="145"/>
      <c r="U626" s="145"/>
      <c r="V626" s="145"/>
      <c r="W626" s="145"/>
      <c r="X626" s="145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145"/>
      <c r="AN626" s="145"/>
      <c r="AO626" s="145"/>
      <c r="AP626" s="145"/>
      <c r="AQ626" s="145"/>
      <c r="AR626" s="145"/>
      <c r="AS626" s="145"/>
      <c r="AT626" s="145"/>
      <c r="AU626" s="145"/>
    </row>
    <row r="627" spans="1:47" outlineLevel="1">
      <c r="A627" s="146">
        <v>207</v>
      </c>
      <c r="B627" s="149" t="s">
        <v>732</v>
      </c>
      <c r="C627" s="165" t="s">
        <v>733</v>
      </c>
      <c r="D627" s="189" t="s">
        <v>0</v>
      </c>
      <c r="E627" s="200">
        <v>3.8</v>
      </c>
      <c r="F627" s="200"/>
      <c r="G627" s="200">
        <f>ROUND(E627*F627,2)</f>
        <v>0</v>
      </c>
      <c r="H627" s="176" t="s">
        <v>954</v>
      </c>
      <c r="I627" s="199"/>
      <c r="J627" s="145"/>
      <c r="K627" s="145"/>
      <c r="L627" s="145"/>
      <c r="M627" s="145"/>
      <c r="N627" s="145"/>
      <c r="O627" s="145"/>
      <c r="P627" s="145"/>
      <c r="Q627" s="145"/>
      <c r="R627" s="145" t="s">
        <v>125</v>
      </c>
      <c r="S627" s="145"/>
      <c r="T627" s="145"/>
      <c r="U627" s="145"/>
      <c r="V627" s="145"/>
      <c r="W627" s="145"/>
      <c r="X627" s="145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145"/>
      <c r="AN627" s="145"/>
      <c r="AO627" s="145"/>
      <c r="AP627" s="145"/>
      <c r="AQ627" s="145"/>
      <c r="AR627" s="145"/>
      <c r="AS627" s="145"/>
      <c r="AT627" s="145"/>
      <c r="AU627" s="145"/>
    </row>
    <row r="628" spans="1:47">
      <c r="A628" s="147" t="s">
        <v>120</v>
      </c>
      <c r="B628" s="150" t="s">
        <v>82</v>
      </c>
      <c r="C628" s="167" t="s">
        <v>83</v>
      </c>
      <c r="D628" s="191"/>
      <c r="E628" s="152"/>
      <c r="F628" s="201"/>
      <c r="G628" s="152">
        <f>SUMIF(R629:R681,"&lt;&gt;NOR",G629:G681)</f>
        <v>0</v>
      </c>
      <c r="H628" s="177"/>
      <c r="I628" s="199"/>
      <c r="R628" t="s">
        <v>121</v>
      </c>
    </row>
    <row r="629" spans="1:47" outlineLevel="1">
      <c r="A629" s="146">
        <v>208</v>
      </c>
      <c r="B629" s="149" t="s">
        <v>734</v>
      </c>
      <c r="C629" s="165" t="s">
        <v>735</v>
      </c>
      <c r="D629" s="189" t="s">
        <v>151</v>
      </c>
      <c r="E629" s="200">
        <v>254.2</v>
      </c>
      <c r="F629" s="200"/>
      <c r="G629" s="200">
        <f>ROUND(E629*F629,2)</f>
        <v>0</v>
      </c>
      <c r="H629" s="176" t="s">
        <v>954</v>
      </c>
      <c r="I629" s="199"/>
      <c r="J629" s="145"/>
      <c r="K629" s="145"/>
      <c r="L629" s="145"/>
      <c r="M629" s="145"/>
      <c r="N629" s="145"/>
      <c r="O629" s="145"/>
      <c r="P629" s="145"/>
      <c r="Q629" s="145"/>
      <c r="R629" s="145" t="s">
        <v>125</v>
      </c>
      <c r="S629" s="145"/>
      <c r="T629" s="145"/>
      <c r="U629" s="145"/>
      <c r="V629" s="145"/>
      <c r="W629" s="145"/>
      <c r="X629" s="145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145"/>
      <c r="AN629" s="145"/>
      <c r="AO629" s="145"/>
      <c r="AP629" s="145"/>
      <c r="AQ629" s="145"/>
      <c r="AR629" s="145"/>
      <c r="AS629" s="145"/>
      <c r="AT629" s="145"/>
      <c r="AU629" s="145"/>
    </row>
    <row r="630" spans="1:47" outlineLevel="1">
      <c r="A630" s="146"/>
      <c r="B630" s="149"/>
      <c r="C630" s="166" t="s">
        <v>462</v>
      </c>
      <c r="D630" s="190"/>
      <c r="E630" s="181"/>
      <c r="F630" s="200"/>
      <c r="G630" s="200"/>
      <c r="H630" s="176">
        <v>0</v>
      </c>
      <c r="I630" s="199"/>
      <c r="J630" s="145"/>
      <c r="K630" s="145"/>
      <c r="L630" s="145"/>
      <c r="M630" s="145"/>
      <c r="N630" s="145"/>
      <c r="O630" s="145"/>
      <c r="P630" s="145"/>
      <c r="Q630" s="145"/>
      <c r="R630" s="145" t="s">
        <v>127</v>
      </c>
      <c r="S630" s="145">
        <v>0</v>
      </c>
      <c r="T630" s="145"/>
      <c r="U630" s="145"/>
      <c r="V630" s="145"/>
      <c r="W630" s="145"/>
      <c r="X630" s="145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145"/>
      <c r="AN630" s="145"/>
      <c r="AO630" s="145"/>
      <c r="AP630" s="145"/>
      <c r="AQ630" s="145"/>
      <c r="AR630" s="145"/>
      <c r="AS630" s="145"/>
      <c r="AT630" s="145"/>
      <c r="AU630" s="145"/>
    </row>
    <row r="631" spans="1:47" outlineLevel="1">
      <c r="A631" s="146"/>
      <c r="B631" s="149"/>
      <c r="C631" s="166" t="s">
        <v>1654</v>
      </c>
      <c r="D631" s="190"/>
      <c r="E631" s="181">
        <v>121.1</v>
      </c>
      <c r="F631" s="200"/>
      <c r="G631" s="200"/>
      <c r="H631" s="176">
        <v>0</v>
      </c>
      <c r="I631" s="199"/>
      <c r="J631" s="145"/>
      <c r="K631" s="145"/>
      <c r="L631" s="145"/>
      <c r="M631" s="145"/>
      <c r="N631" s="145"/>
      <c r="O631" s="145"/>
      <c r="P631" s="145"/>
      <c r="Q631" s="145"/>
      <c r="R631" s="145" t="s">
        <v>127</v>
      </c>
      <c r="S631" s="145">
        <v>0</v>
      </c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145"/>
      <c r="AN631" s="145"/>
      <c r="AO631" s="145"/>
      <c r="AP631" s="145"/>
      <c r="AQ631" s="145"/>
      <c r="AR631" s="145"/>
      <c r="AS631" s="145"/>
      <c r="AT631" s="145"/>
      <c r="AU631" s="145"/>
    </row>
    <row r="632" spans="1:47" outlineLevel="1">
      <c r="A632" s="146"/>
      <c r="B632" s="149"/>
      <c r="C632" s="166" t="s">
        <v>1655</v>
      </c>
      <c r="D632" s="190"/>
      <c r="E632" s="181">
        <v>133.1</v>
      </c>
      <c r="F632" s="200"/>
      <c r="G632" s="200"/>
      <c r="H632" s="176">
        <v>0</v>
      </c>
      <c r="I632" s="199"/>
      <c r="J632" s="145"/>
      <c r="K632" s="145"/>
      <c r="L632" s="145"/>
      <c r="M632" s="145"/>
      <c r="N632" s="145"/>
      <c r="O632" s="145"/>
      <c r="P632" s="145"/>
      <c r="Q632" s="145"/>
      <c r="R632" s="145" t="s">
        <v>127</v>
      </c>
      <c r="S632" s="145">
        <v>0</v>
      </c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  <c r="AU632" s="145"/>
    </row>
    <row r="633" spans="1:47" outlineLevel="1">
      <c r="A633" s="146">
        <v>209</v>
      </c>
      <c r="B633" s="149" t="s">
        <v>736</v>
      </c>
      <c r="C633" s="165" t="s">
        <v>737</v>
      </c>
      <c r="D633" s="189" t="s">
        <v>133</v>
      </c>
      <c r="E633" s="200">
        <v>16.600000000000001</v>
      </c>
      <c r="F633" s="200"/>
      <c r="G633" s="200">
        <f>ROUND(E633*F633,2)</f>
        <v>0</v>
      </c>
      <c r="H633" s="176" t="s">
        <v>954</v>
      </c>
      <c r="I633" s="199"/>
      <c r="J633" s="145"/>
      <c r="K633" s="145"/>
      <c r="L633" s="145"/>
      <c r="M633" s="145"/>
      <c r="N633" s="145"/>
      <c r="O633" s="145"/>
      <c r="P633" s="145"/>
      <c r="Q633" s="145"/>
      <c r="R633" s="145" t="s">
        <v>228</v>
      </c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  <c r="AU633" s="145"/>
    </row>
    <row r="634" spans="1:47" outlineLevel="1">
      <c r="A634" s="146"/>
      <c r="B634" s="149"/>
      <c r="C634" s="166" t="s">
        <v>462</v>
      </c>
      <c r="D634" s="190"/>
      <c r="E634" s="181"/>
      <c r="F634" s="200"/>
      <c r="G634" s="200"/>
      <c r="H634" s="176">
        <v>0</v>
      </c>
      <c r="I634" s="199"/>
      <c r="J634" s="145"/>
      <c r="K634" s="145"/>
      <c r="L634" s="145"/>
      <c r="M634" s="145"/>
      <c r="N634" s="145"/>
      <c r="O634" s="145"/>
      <c r="P634" s="145"/>
      <c r="Q634" s="145"/>
      <c r="R634" s="145" t="s">
        <v>127</v>
      </c>
      <c r="S634" s="145">
        <v>0</v>
      </c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  <c r="AU634" s="145"/>
    </row>
    <row r="635" spans="1:47" outlineLevel="1">
      <c r="A635" s="146"/>
      <c r="B635" s="149"/>
      <c r="C635" s="166" t="s">
        <v>738</v>
      </c>
      <c r="D635" s="190"/>
      <c r="E635" s="181">
        <v>16.600000000000001</v>
      </c>
      <c r="F635" s="200"/>
      <c r="G635" s="200"/>
      <c r="H635" s="176">
        <v>0</v>
      </c>
      <c r="I635" s="199"/>
      <c r="J635" s="145"/>
      <c r="K635" s="145"/>
      <c r="L635" s="145"/>
      <c r="M635" s="145"/>
      <c r="N635" s="145"/>
      <c r="O635" s="145"/>
      <c r="P635" s="145"/>
      <c r="Q635" s="145"/>
      <c r="R635" s="145" t="s">
        <v>127</v>
      </c>
      <c r="S635" s="145">
        <v>0</v>
      </c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  <c r="AU635" s="145"/>
    </row>
    <row r="636" spans="1:47" outlineLevel="1">
      <c r="A636" s="146">
        <v>210</v>
      </c>
      <c r="B636" s="149" t="s">
        <v>739</v>
      </c>
      <c r="C636" s="165" t="s">
        <v>740</v>
      </c>
      <c r="D636" s="189" t="s">
        <v>151</v>
      </c>
      <c r="E636" s="200">
        <v>135.41</v>
      </c>
      <c r="F636" s="200"/>
      <c r="G636" s="200">
        <f>ROUND(E636*F636,2)</f>
        <v>0</v>
      </c>
      <c r="H636" s="176" t="s">
        <v>954</v>
      </c>
      <c r="I636" s="199"/>
      <c r="J636" s="145"/>
      <c r="K636" s="145"/>
      <c r="L636" s="145"/>
      <c r="M636" s="145"/>
      <c r="N636" s="145"/>
      <c r="O636" s="145"/>
      <c r="P636" s="145"/>
      <c r="Q636" s="145"/>
      <c r="R636" s="145" t="s">
        <v>228</v>
      </c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  <c r="AU636" s="145"/>
    </row>
    <row r="637" spans="1:47" outlineLevel="1">
      <c r="A637" s="146"/>
      <c r="B637" s="149"/>
      <c r="C637" s="166" t="s">
        <v>462</v>
      </c>
      <c r="D637" s="190"/>
      <c r="E637" s="181"/>
      <c r="F637" s="200"/>
      <c r="G637" s="200"/>
      <c r="H637" s="176">
        <v>0</v>
      </c>
      <c r="I637" s="199"/>
      <c r="J637" s="145"/>
      <c r="K637" s="145"/>
      <c r="L637" s="145"/>
      <c r="M637" s="145"/>
      <c r="N637" s="145"/>
      <c r="O637" s="145"/>
      <c r="P637" s="145"/>
      <c r="Q637" s="145"/>
      <c r="R637" s="145" t="s">
        <v>127</v>
      </c>
      <c r="S637" s="145">
        <v>0</v>
      </c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  <c r="AU637" s="145"/>
    </row>
    <row r="638" spans="1:47" outlineLevel="1">
      <c r="A638" s="146"/>
      <c r="B638" s="149"/>
      <c r="C638" s="166" t="s">
        <v>741</v>
      </c>
      <c r="D638" s="190"/>
      <c r="E638" s="181">
        <v>135.41</v>
      </c>
      <c r="F638" s="200"/>
      <c r="G638" s="200"/>
      <c r="H638" s="176">
        <v>0</v>
      </c>
      <c r="I638" s="199"/>
      <c r="J638" s="145"/>
      <c r="K638" s="145"/>
      <c r="L638" s="145"/>
      <c r="M638" s="145"/>
      <c r="N638" s="145"/>
      <c r="O638" s="145"/>
      <c r="P638" s="145"/>
      <c r="Q638" s="145"/>
      <c r="R638" s="145" t="s">
        <v>127</v>
      </c>
      <c r="S638" s="145">
        <v>0</v>
      </c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  <c r="AU638" s="145"/>
    </row>
    <row r="639" spans="1:47" outlineLevel="1">
      <c r="A639" s="146">
        <v>211</v>
      </c>
      <c r="B639" s="149" t="s">
        <v>742</v>
      </c>
      <c r="C639" s="165" t="s">
        <v>743</v>
      </c>
      <c r="D639" s="189" t="s">
        <v>151</v>
      </c>
      <c r="E639" s="200">
        <v>257.62</v>
      </c>
      <c r="F639" s="200"/>
      <c r="G639" s="200">
        <f>ROUND(E639*F639,2)</f>
        <v>0</v>
      </c>
      <c r="H639" s="176" t="s">
        <v>954</v>
      </c>
      <c r="I639" s="199"/>
      <c r="J639" s="145"/>
      <c r="K639" s="145"/>
      <c r="L639" s="145"/>
      <c r="M639" s="145"/>
      <c r="N639" s="145"/>
      <c r="O639" s="145"/>
      <c r="P639" s="145"/>
      <c r="Q639" s="145"/>
      <c r="R639" s="145" t="s">
        <v>152</v>
      </c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  <c r="AU639" s="145"/>
    </row>
    <row r="640" spans="1:47" outlineLevel="1">
      <c r="A640" s="146"/>
      <c r="B640" s="149"/>
      <c r="C640" s="166" t="s">
        <v>462</v>
      </c>
      <c r="D640" s="190"/>
      <c r="E640" s="181"/>
      <c r="F640" s="200"/>
      <c r="G640" s="200"/>
      <c r="H640" s="176">
        <v>0</v>
      </c>
      <c r="I640" s="199"/>
      <c r="J640" s="145"/>
      <c r="K640" s="145"/>
      <c r="L640" s="145"/>
      <c r="M640" s="145"/>
      <c r="N640" s="145"/>
      <c r="O640" s="145"/>
      <c r="P640" s="145"/>
      <c r="Q640" s="145"/>
      <c r="R640" s="145" t="s">
        <v>127</v>
      </c>
      <c r="S640" s="145">
        <v>0</v>
      </c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  <c r="AU640" s="145"/>
    </row>
    <row r="641" spans="1:47" outlineLevel="1">
      <c r="A641" s="146"/>
      <c r="B641" s="149"/>
      <c r="C641" s="168" t="s">
        <v>463</v>
      </c>
      <c r="D641" s="192"/>
      <c r="E641" s="182"/>
      <c r="F641" s="200"/>
      <c r="G641" s="200"/>
      <c r="H641" s="176">
        <v>0</v>
      </c>
      <c r="I641" s="199"/>
      <c r="J641" s="145"/>
      <c r="K641" s="145"/>
      <c r="L641" s="145"/>
      <c r="M641" s="145"/>
      <c r="N641" s="145"/>
      <c r="O641" s="145"/>
      <c r="P641" s="145"/>
      <c r="Q641" s="145"/>
      <c r="R641" s="145" t="s">
        <v>127</v>
      </c>
      <c r="S641" s="145">
        <v>2</v>
      </c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  <c r="AU641" s="145"/>
    </row>
    <row r="642" spans="1:47" outlineLevel="1">
      <c r="A642" s="146"/>
      <c r="B642" s="149"/>
      <c r="C642" s="169" t="s">
        <v>464</v>
      </c>
      <c r="D642" s="192"/>
      <c r="E642" s="182">
        <v>111.1</v>
      </c>
      <c r="F642" s="200"/>
      <c r="G642" s="200"/>
      <c r="H642" s="176">
        <v>0</v>
      </c>
      <c r="I642" s="199"/>
      <c r="J642" s="145"/>
      <c r="K642" s="145"/>
      <c r="L642" s="145"/>
      <c r="M642" s="145"/>
      <c r="N642" s="145"/>
      <c r="O642" s="145"/>
      <c r="P642" s="145"/>
      <c r="Q642" s="145"/>
      <c r="R642" s="145" t="s">
        <v>127</v>
      </c>
      <c r="S642" s="145">
        <v>2</v>
      </c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  <c r="AU642" s="145"/>
    </row>
    <row r="643" spans="1:47" outlineLevel="1">
      <c r="A643" s="146"/>
      <c r="B643" s="149"/>
      <c r="C643" s="169" t="s">
        <v>465</v>
      </c>
      <c r="D643" s="192"/>
      <c r="E643" s="182">
        <v>123.1</v>
      </c>
      <c r="F643" s="200"/>
      <c r="G643" s="200"/>
      <c r="H643" s="176">
        <v>0</v>
      </c>
      <c r="I643" s="199"/>
      <c r="J643" s="145"/>
      <c r="K643" s="145"/>
      <c r="L643" s="145"/>
      <c r="M643" s="145"/>
      <c r="N643" s="145"/>
      <c r="O643" s="145"/>
      <c r="P643" s="145"/>
      <c r="Q643" s="145"/>
      <c r="R643" s="145" t="s">
        <v>127</v>
      </c>
      <c r="S643" s="145">
        <v>2</v>
      </c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  <c r="AU643" s="145"/>
    </row>
    <row r="644" spans="1:47" outlineLevel="1">
      <c r="A644" s="146"/>
      <c r="B644" s="149"/>
      <c r="C644" s="168" t="s">
        <v>466</v>
      </c>
      <c r="D644" s="192"/>
      <c r="E644" s="182"/>
      <c r="F644" s="200"/>
      <c r="G644" s="200"/>
      <c r="H644" s="176">
        <v>0</v>
      </c>
      <c r="I644" s="199"/>
      <c r="J644" s="145"/>
      <c r="K644" s="145"/>
      <c r="L644" s="145"/>
      <c r="M644" s="145"/>
      <c r="N644" s="145"/>
      <c r="O644" s="145"/>
      <c r="P644" s="145"/>
      <c r="Q644" s="145"/>
      <c r="R644" s="145" t="s">
        <v>127</v>
      </c>
      <c r="S644" s="145">
        <v>0</v>
      </c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  <c r="AU644" s="145"/>
    </row>
    <row r="645" spans="1:47" outlineLevel="1">
      <c r="A645" s="146"/>
      <c r="B645" s="149"/>
      <c r="C645" s="166" t="s">
        <v>744</v>
      </c>
      <c r="D645" s="190"/>
      <c r="E645" s="181">
        <v>257.62</v>
      </c>
      <c r="F645" s="200"/>
      <c r="G645" s="200"/>
      <c r="H645" s="176">
        <v>0</v>
      </c>
      <c r="I645" s="199"/>
      <c r="J645" s="145"/>
      <c r="K645" s="145"/>
      <c r="L645" s="145"/>
      <c r="M645" s="145"/>
      <c r="N645" s="145"/>
      <c r="O645" s="145"/>
      <c r="P645" s="145"/>
      <c r="Q645" s="145"/>
      <c r="R645" s="145" t="s">
        <v>127</v>
      </c>
      <c r="S645" s="145">
        <v>0</v>
      </c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  <c r="AU645" s="145"/>
    </row>
    <row r="646" spans="1:47" ht="22.5" outlineLevel="1">
      <c r="A646" s="146">
        <v>212</v>
      </c>
      <c r="B646" s="149" t="s">
        <v>745</v>
      </c>
      <c r="C646" s="165" t="s">
        <v>746</v>
      </c>
      <c r="D646" s="189" t="s">
        <v>234</v>
      </c>
      <c r="E646" s="200">
        <v>145</v>
      </c>
      <c r="F646" s="200"/>
      <c r="G646" s="200">
        <f>ROUND(E646*F646,2)</f>
        <v>0</v>
      </c>
      <c r="H646" s="176" t="s">
        <v>954</v>
      </c>
      <c r="I646" s="199"/>
      <c r="J646" s="145"/>
      <c r="K646" s="145"/>
      <c r="L646" s="145"/>
      <c r="M646" s="145"/>
      <c r="N646" s="145"/>
      <c r="O646" s="145"/>
      <c r="P646" s="145"/>
      <c r="Q646" s="145"/>
      <c r="R646" s="145" t="s">
        <v>125</v>
      </c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  <c r="AU646" s="145"/>
    </row>
    <row r="647" spans="1:47" outlineLevel="1">
      <c r="A647" s="146"/>
      <c r="B647" s="149"/>
      <c r="C647" s="166" t="s">
        <v>747</v>
      </c>
      <c r="D647" s="190"/>
      <c r="E647" s="181">
        <v>145</v>
      </c>
      <c r="F647" s="200"/>
      <c r="G647" s="200"/>
      <c r="H647" s="176">
        <v>0</v>
      </c>
      <c r="I647" s="199"/>
      <c r="J647" s="145"/>
      <c r="K647" s="145"/>
      <c r="L647" s="145"/>
      <c r="M647" s="145"/>
      <c r="N647" s="145"/>
      <c r="O647" s="145"/>
      <c r="P647" s="145"/>
      <c r="Q647" s="145"/>
      <c r="R647" s="145" t="s">
        <v>127</v>
      </c>
      <c r="S647" s="145">
        <v>0</v>
      </c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  <c r="AU647" s="145"/>
    </row>
    <row r="648" spans="1:47" outlineLevel="1">
      <c r="A648" s="146">
        <v>213</v>
      </c>
      <c r="B648" s="149" t="s">
        <v>748</v>
      </c>
      <c r="C648" s="165" t="s">
        <v>749</v>
      </c>
      <c r="D648" s="189" t="s">
        <v>151</v>
      </c>
      <c r="E648" s="200">
        <v>227.2</v>
      </c>
      <c r="F648" s="200"/>
      <c r="G648" s="200">
        <f>ROUND(E648*F648,2)</f>
        <v>0</v>
      </c>
      <c r="H648" s="176" t="s">
        <v>954</v>
      </c>
      <c r="I648" s="199"/>
      <c r="J648" s="145"/>
      <c r="K648" s="145"/>
      <c r="L648" s="145"/>
      <c r="M648" s="145"/>
      <c r="N648" s="145"/>
      <c r="O648" s="145"/>
      <c r="P648" s="145"/>
      <c r="Q648" s="145"/>
      <c r="R648" s="145" t="s">
        <v>125</v>
      </c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  <c r="AU648" s="145"/>
    </row>
    <row r="649" spans="1:47" outlineLevel="1">
      <c r="A649" s="146"/>
      <c r="B649" s="149"/>
      <c r="C649" s="166" t="s">
        <v>480</v>
      </c>
      <c r="D649" s="190"/>
      <c r="E649" s="181"/>
      <c r="F649" s="200"/>
      <c r="G649" s="200"/>
      <c r="H649" s="176">
        <v>0</v>
      </c>
      <c r="I649" s="199"/>
      <c r="J649" s="145"/>
      <c r="K649" s="145"/>
      <c r="L649" s="145"/>
      <c r="M649" s="145"/>
      <c r="N649" s="145"/>
      <c r="O649" s="145"/>
      <c r="P649" s="145"/>
      <c r="Q649" s="145"/>
      <c r="R649" s="145" t="s">
        <v>127</v>
      </c>
      <c r="S649" s="145">
        <v>0</v>
      </c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  <c r="AU649" s="145"/>
    </row>
    <row r="650" spans="1:47" outlineLevel="1">
      <c r="A650" s="146"/>
      <c r="B650" s="149"/>
      <c r="C650" s="168" t="s">
        <v>463</v>
      </c>
      <c r="D650" s="192"/>
      <c r="E650" s="182"/>
      <c r="F650" s="200"/>
      <c r="G650" s="200"/>
      <c r="H650" s="176">
        <v>0</v>
      </c>
      <c r="I650" s="199"/>
      <c r="J650" s="145"/>
      <c r="K650" s="145"/>
      <c r="L650" s="145"/>
      <c r="M650" s="145"/>
      <c r="N650" s="145"/>
      <c r="O650" s="145"/>
      <c r="P650" s="145"/>
      <c r="Q650" s="145"/>
      <c r="R650" s="145" t="s">
        <v>127</v>
      </c>
      <c r="S650" s="145">
        <v>2</v>
      </c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  <c r="AU650" s="145"/>
    </row>
    <row r="651" spans="1:47" outlineLevel="1">
      <c r="A651" s="146"/>
      <c r="B651" s="149"/>
      <c r="C651" s="169" t="s">
        <v>705</v>
      </c>
      <c r="D651" s="192"/>
      <c r="E651" s="182">
        <v>104</v>
      </c>
      <c r="F651" s="200"/>
      <c r="G651" s="200"/>
      <c r="H651" s="176">
        <v>0</v>
      </c>
      <c r="I651" s="199"/>
      <c r="J651" s="145"/>
      <c r="K651" s="145"/>
      <c r="L651" s="145"/>
      <c r="M651" s="145"/>
      <c r="N651" s="145"/>
      <c r="O651" s="145"/>
      <c r="P651" s="145"/>
      <c r="Q651" s="145"/>
      <c r="R651" s="145" t="s">
        <v>127</v>
      </c>
      <c r="S651" s="145">
        <v>2</v>
      </c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  <c r="AU651" s="145"/>
    </row>
    <row r="652" spans="1:47" outlineLevel="1">
      <c r="A652" s="146"/>
      <c r="B652" s="149"/>
      <c r="C652" s="169" t="s">
        <v>706</v>
      </c>
      <c r="D652" s="192"/>
      <c r="E652" s="182">
        <v>9.6</v>
      </c>
      <c r="F652" s="200"/>
      <c r="G652" s="200"/>
      <c r="H652" s="176">
        <v>0</v>
      </c>
      <c r="I652" s="199"/>
      <c r="J652" s="145"/>
      <c r="K652" s="145"/>
      <c r="L652" s="145"/>
      <c r="M652" s="145"/>
      <c r="N652" s="145"/>
      <c r="O652" s="145"/>
      <c r="P652" s="145"/>
      <c r="Q652" s="145"/>
      <c r="R652" s="145" t="s">
        <v>127</v>
      </c>
      <c r="S652" s="145">
        <v>2</v>
      </c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  <c r="AU652" s="145"/>
    </row>
    <row r="653" spans="1:47" outlineLevel="1">
      <c r="A653" s="146"/>
      <c r="B653" s="149"/>
      <c r="C653" s="168" t="s">
        <v>466</v>
      </c>
      <c r="D653" s="192"/>
      <c r="E653" s="182"/>
      <c r="F653" s="200"/>
      <c r="G653" s="200"/>
      <c r="H653" s="176">
        <v>0</v>
      </c>
      <c r="I653" s="199"/>
      <c r="J653" s="145"/>
      <c r="K653" s="145"/>
      <c r="L653" s="145"/>
      <c r="M653" s="145"/>
      <c r="N653" s="145"/>
      <c r="O653" s="145"/>
      <c r="P653" s="145"/>
      <c r="Q653" s="145"/>
      <c r="R653" s="145" t="s">
        <v>127</v>
      </c>
      <c r="S653" s="145">
        <v>0</v>
      </c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  <c r="AU653" s="145"/>
    </row>
    <row r="654" spans="1:47" outlineLevel="1">
      <c r="A654" s="146"/>
      <c r="B654" s="149"/>
      <c r="C654" s="166" t="s">
        <v>750</v>
      </c>
      <c r="D654" s="190"/>
      <c r="E654" s="181">
        <v>227.2</v>
      </c>
      <c r="F654" s="200"/>
      <c r="G654" s="200"/>
      <c r="H654" s="176">
        <v>0</v>
      </c>
      <c r="I654" s="199"/>
      <c r="J654" s="145"/>
      <c r="K654" s="145"/>
      <c r="L654" s="145"/>
      <c r="M654" s="145"/>
      <c r="N654" s="145"/>
      <c r="O654" s="145"/>
      <c r="P654" s="145"/>
      <c r="Q654" s="145"/>
      <c r="R654" s="145" t="s">
        <v>127</v>
      </c>
      <c r="S654" s="145">
        <v>0</v>
      </c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  <c r="AU654" s="145"/>
    </row>
    <row r="655" spans="1:47" outlineLevel="1">
      <c r="A655" s="146">
        <v>214</v>
      </c>
      <c r="B655" s="149" t="s">
        <v>751</v>
      </c>
      <c r="C655" s="165" t="s">
        <v>752</v>
      </c>
      <c r="D655" s="189" t="s">
        <v>151</v>
      </c>
      <c r="E655" s="200">
        <v>64.39</v>
      </c>
      <c r="F655" s="200"/>
      <c r="G655" s="200">
        <f>ROUND(E655*F655,2)</f>
        <v>0</v>
      </c>
      <c r="H655" s="176" t="s">
        <v>954</v>
      </c>
      <c r="I655" s="199"/>
      <c r="J655" s="145"/>
      <c r="K655" s="145"/>
      <c r="L655" s="145"/>
      <c r="M655" s="145"/>
      <c r="N655" s="145"/>
      <c r="O655" s="145"/>
      <c r="P655" s="145"/>
      <c r="Q655" s="145"/>
      <c r="R655" s="145" t="s">
        <v>125</v>
      </c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  <c r="AU655" s="145"/>
    </row>
    <row r="656" spans="1:47" outlineLevel="1">
      <c r="A656" s="146"/>
      <c r="B656" s="149"/>
      <c r="C656" s="166" t="s">
        <v>480</v>
      </c>
      <c r="D656" s="190"/>
      <c r="E656" s="181"/>
      <c r="F656" s="200"/>
      <c r="G656" s="200"/>
      <c r="H656" s="176">
        <v>0</v>
      </c>
      <c r="I656" s="199"/>
      <c r="J656" s="145"/>
      <c r="K656" s="145"/>
      <c r="L656" s="145"/>
      <c r="M656" s="145"/>
      <c r="N656" s="145"/>
      <c r="O656" s="145"/>
      <c r="P656" s="145"/>
      <c r="Q656" s="145"/>
      <c r="R656" s="145" t="s">
        <v>127</v>
      </c>
      <c r="S656" s="145">
        <v>0</v>
      </c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  <c r="AU656" s="145"/>
    </row>
    <row r="657" spans="1:47" outlineLevel="1">
      <c r="A657" s="146"/>
      <c r="B657" s="149"/>
      <c r="C657" s="166" t="s">
        <v>753</v>
      </c>
      <c r="D657" s="190"/>
      <c r="E657" s="181">
        <v>28.23</v>
      </c>
      <c r="F657" s="200"/>
      <c r="G657" s="200"/>
      <c r="H657" s="176">
        <v>0</v>
      </c>
      <c r="I657" s="199"/>
      <c r="J657" s="145"/>
      <c r="K657" s="145"/>
      <c r="L657" s="145"/>
      <c r="M657" s="145"/>
      <c r="N657" s="145"/>
      <c r="O657" s="145"/>
      <c r="P657" s="145"/>
      <c r="Q657" s="145"/>
      <c r="R657" s="145" t="s">
        <v>127</v>
      </c>
      <c r="S657" s="145">
        <v>0</v>
      </c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  <c r="AU657" s="145"/>
    </row>
    <row r="658" spans="1:47" outlineLevel="1">
      <c r="A658" s="146"/>
      <c r="B658" s="149"/>
      <c r="C658" s="166" t="s">
        <v>754</v>
      </c>
      <c r="D658" s="190"/>
      <c r="E658" s="181">
        <v>15.03</v>
      </c>
      <c r="F658" s="200"/>
      <c r="G658" s="200"/>
      <c r="H658" s="176">
        <v>0</v>
      </c>
      <c r="I658" s="199"/>
      <c r="J658" s="145"/>
      <c r="K658" s="145"/>
      <c r="L658" s="145"/>
      <c r="M658" s="145"/>
      <c r="N658" s="145"/>
      <c r="O658" s="145"/>
      <c r="P658" s="145"/>
      <c r="Q658" s="145"/>
      <c r="R658" s="145" t="s">
        <v>127</v>
      </c>
      <c r="S658" s="145">
        <v>0</v>
      </c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  <c r="AU658" s="145"/>
    </row>
    <row r="659" spans="1:47" outlineLevel="1">
      <c r="A659" s="146"/>
      <c r="B659" s="149"/>
      <c r="C659" s="166" t="s">
        <v>755</v>
      </c>
      <c r="D659" s="190"/>
      <c r="E659" s="181"/>
      <c r="F659" s="200"/>
      <c r="G659" s="200"/>
      <c r="H659" s="176">
        <v>0</v>
      </c>
      <c r="I659" s="199"/>
      <c r="J659" s="145"/>
      <c r="K659" s="145"/>
      <c r="L659" s="145"/>
      <c r="M659" s="145"/>
      <c r="N659" s="145"/>
      <c r="O659" s="145"/>
      <c r="P659" s="145"/>
      <c r="Q659" s="145"/>
      <c r="R659" s="145" t="s">
        <v>127</v>
      </c>
      <c r="S659" s="145">
        <v>0</v>
      </c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  <c r="AU659" s="145"/>
    </row>
    <row r="660" spans="1:47" outlineLevel="1">
      <c r="A660" s="146"/>
      <c r="B660" s="149"/>
      <c r="C660" s="166" t="s">
        <v>756</v>
      </c>
      <c r="D660" s="190"/>
      <c r="E660" s="181">
        <v>21.13</v>
      </c>
      <c r="F660" s="200"/>
      <c r="G660" s="200"/>
      <c r="H660" s="176">
        <v>0</v>
      </c>
      <c r="I660" s="199"/>
      <c r="J660" s="145"/>
      <c r="K660" s="145"/>
      <c r="L660" s="145"/>
      <c r="M660" s="145"/>
      <c r="N660" s="145"/>
      <c r="O660" s="145"/>
      <c r="P660" s="145"/>
      <c r="Q660" s="145"/>
      <c r="R660" s="145" t="s">
        <v>127</v>
      </c>
      <c r="S660" s="145">
        <v>0</v>
      </c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  <c r="AU660" s="145"/>
    </row>
    <row r="661" spans="1:47" outlineLevel="1">
      <c r="A661" s="146">
        <v>215</v>
      </c>
      <c r="B661" s="149" t="s">
        <v>757</v>
      </c>
      <c r="C661" s="165" t="s">
        <v>758</v>
      </c>
      <c r="D661" s="189" t="s">
        <v>133</v>
      </c>
      <c r="E661" s="200">
        <v>31.3</v>
      </c>
      <c r="F661" s="200"/>
      <c r="G661" s="200">
        <f>ROUND(E661*F661,2)</f>
        <v>0</v>
      </c>
      <c r="H661" s="176" t="s">
        <v>954</v>
      </c>
      <c r="I661" s="199"/>
      <c r="J661" s="145"/>
      <c r="K661" s="145"/>
      <c r="L661" s="145"/>
      <c r="M661" s="145"/>
      <c r="N661" s="145"/>
      <c r="O661" s="145"/>
      <c r="P661" s="145"/>
      <c r="Q661" s="145"/>
      <c r="R661" s="145" t="s">
        <v>228</v>
      </c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  <c r="AU661" s="145"/>
    </row>
    <row r="662" spans="1:47" outlineLevel="1">
      <c r="A662" s="146"/>
      <c r="B662" s="149"/>
      <c r="C662" s="166" t="s">
        <v>480</v>
      </c>
      <c r="D662" s="190"/>
      <c r="E662" s="181"/>
      <c r="F662" s="200"/>
      <c r="G662" s="200"/>
      <c r="H662" s="176">
        <v>0</v>
      </c>
      <c r="I662" s="199"/>
      <c r="J662" s="145"/>
      <c r="K662" s="145"/>
      <c r="L662" s="145"/>
      <c r="M662" s="145"/>
      <c r="N662" s="145"/>
      <c r="O662" s="145"/>
      <c r="P662" s="145"/>
      <c r="Q662" s="145"/>
      <c r="R662" s="145" t="s">
        <v>127</v>
      </c>
      <c r="S662" s="145">
        <v>0</v>
      </c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  <c r="AU662" s="145"/>
    </row>
    <row r="663" spans="1:47" outlineLevel="1">
      <c r="A663" s="146"/>
      <c r="B663" s="149"/>
      <c r="C663" s="168" t="s">
        <v>463</v>
      </c>
      <c r="D663" s="192"/>
      <c r="E663" s="182"/>
      <c r="F663" s="200"/>
      <c r="G663" s="200"/>
      <c r="H663" s="176">
        <v>0</v>
      </c>
      <c r="I663" s="199"/>
      <c r="J663" s="145"/>
      <c r="K663" s="145"/>
      <c r="L663" s="145"/>
      <c r="M663" s="145"/>
      <c r="N663" s="145"/>
      <c r="O663" s="145"/>
      <c r="P663" s="145"/>
      <c r="Q663" s="145"/>
      <c r="R663" s="145" t="s">
        <v>127</v>
      </c>
      <c r="S663" s="145">
        <v>2</v>
      </c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  <c r="AU663" s="145"/>
    </row>
    <row r="664" spans="1:47" outlineLevel="1">
      <c r="A664" s="146"/>
      <c r="B664" s="149"/>
      <c r="C664" s="169" t="s">
        <v>759</v>
      </c>
      <c r="D664" s="192"/>
      <c r="E664" s="182">
        <v>20.8</v>
      </c>
      <c r="F664" s="200"/>
      <c r="G664" s="200"/>
      <c r="H664" s="176">
        <v>0</v>
      </c>
      <c r="I664" s="199"/>
      <c r="J664" s="145"/>
      <c r="K664" s="145"/>
      <c r="L664" s="145"/>
      <c r="M664" s="145"/>
      <c r="N664" s="145"/>
      <c r="O664" s="145"/>
      <c r="P664" s="145"/>
      <c r="Q664" s="145"/>
      <c r="R664" s="145" t="s">
        <v>127</v>
      </c>
      <c r="S664" s="145">
        <v>2</v>
      </c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  <c r="AU664" s="145"/>
    </row>
    <row r="665" spans="1:47" outlineLevel="1">
      <c r="A665" s="146"/>
      <c r="B665" s="149"/>
      <c r="C665" s="169" t="s">
        <v>760</v>
      </c>
      <c r="D665" s="192"/>
      <c r="E665" s="182">
        <v>4.1429999999999998</v>
      </c>
      <c r="F665" s="200"/>
      <c r="G665" s="200"/>
      <c r="H665" s="176">
        <v>0</v>
      </c>
      <c r="I665" s="199"/>
      <c r="J665" s="145"/>
      <c r="K665" s="145"/>
      <c r="L665" s="145"/>
      <c r="M665" s="145"/>
      <c r="N665" s="145"/>
      <c r="O665" s="145"/>
      <c r="P665" s="145"/>
      <c r="Q665" s="145"/>
      <c r="R665" s="145" t="s">
        <v>127</v>
      </c>
      <c r="S665" s="145">
        <v>2</v>
      </c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  <c r="AU665" s="145"/>
    </row>
    <row r="666" spans="1:47" outlineLevel="1">
      <c r="A666" s="146"/>
      <c r="B666" s="149"/>
      <c r="C666" s="169" t="s">
        <v>761</v>
      </c>
      <c r="D666" s="192"/>
      <c r="E666" s="182">
        <v>1.32</v>
      </c>
      <c r="F666" s="200"/>
      <c r="G666" s="200"/>
      <c r="H666" s="176">
        <v>0</v>
      </c>
      <c r="I666" s="199"/>
      <c r="J666" s="145"/>
      <c r="K666" s="145"/>
      <c r="L666" s="145"/>
      <c r="M666" s="145"/>
      <c r="N666" s="145"/>
      <c r="O666" s="145"/>
      <c r="P666" s="145"/>
      <c r="Q666" s="145"/>
      <c r="R666" s="145" t="s">
        <v>127</v>
      </c>
      <c r="S666" s="145">
        <v>2</v>
      </c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  <c r="AU666" s="145"/>
    </row>
    <row r="667" spans="1:47" outlineLevel="1">
      <c r="A667" s="146"/>
      <c r="B667" s="149"/>
      <c r="C667" s="168" t="s">
        <v>466</v>
      </c>
      <c r="D667" s="192"/>
      <c r="E667" s="182"/>
      <c r="F667" s="200"/>
      <c r="G667" s="200"/>
      <c r="H667" s="176">
        <v>0</v>
      </c>
      <c r="I667" s="199"/>
      <c r="J667" s="145"/>
      <c r="K667" s="145"/>
      <c r="L667" s="145"/>
      <c r="M667" s="145"/>
      <c r="N667" s="145"/>
      <c r="O667" s="145"/>
      <c r="P667" s="145"/>
      <c r="Q667" s="145"/>
      <c r="R667" s="145" t="s">
        <v>127</v>
      </c>
      <c r="S667" s="145">
        <v>0</v>
      </c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  <c r="AU667" s="145"/>
    </row>
    <row r="668" spans="1:47" outlineLevel="1">
      <c r="A668" s="146"/>
      <c r="B668" s="149"/>
      <c r="C668" s="166" t="s">
        <v>762</v>
      </c>
      <c r="D668" s="190"/>
      <c r="E668" s="181">
        <v>31.3</v>
      </c>
      <c r="F668" s="200"/>
      <c r="G668" s="200"/>
      <c r="H668" s="176">
        <v>0</v>
      </c>
      <c r="I668" s="199"/>
      <c r="J668" s="145"/>
      <c r="K668" s="145"/>
      <c r="L668" s="145"/>
      <c r="M668" s="145"/>
      <c r="N668" s="145"/>
      <c r="O668" s="145"/>
      <c r="P668" s="145"/>
      <c r="Q668" s="145"/>
      <c r="R668" s="145" t="s">
        <v>127</v>
      </c>
      <c r="S668" s="145">
        <v>0</v>
      </c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  <c r="AU668" s="145"/>
    </row>
    <row r="669" spans="1:47" outlineLevel="1">
      <c r="A669" s="146">
        <v>216</v>
      </c>
      <c r="B669" s="149" t="s">
        <v>763</v>
      </c>
      <c r="C669" s="165" t="s">
        <v>764</v>
      </c>
      <c r="D669" s="189" t="s">
        <v>133</v>
      </c>
      <c r="E669" s="200">
        <v>10.841600000000001</v>
      </c>
      <c r="F669" s="200"/>
      <c r="G669" s="200">
        <f>ROUND(E669*F669,2)</f>
        <v>0</v>
      </c>
      <c r="H669" s="176" t="s">
        <v>954</v>
      </c>
      <c r="I669" s="199"/>
      <c r="J669" s="145"/>
      <c r="K669" s="145"/>
      <c r="L669" s="145"/>
      <c r="M669" s="145"/>
      <c r="N669" s="145"/>
      <c r="O669" s="145"/>
      <c r="P669" s="145"/>
      <c r="Q669" s="145"/>
      <c r="R669" s="145" t="s">
        <v>228</v>
      </c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  <c r="AU669" s="145"/>
    </row>
    <row r="670" spans="1:47" outlineLevel="1">
      <c r="A670" s="146"/>
      <c r="B670" s="149"/>
      <c r="C670" s="166" t="s">
        <v>480</v>
      </c>
      <c r="D670" s="190"/>
      <c r="E670" s="181"/>
      <c r="F670" s="200"/>
      <c r="G670" s="200"/>
      <c r="H670" s="176">
        <v>0</v>
      </c>
      <c r="I670" s="199"/>
      <c r="J670" s="145"/>
      <c r="K670" s="145"/>
      <c r="L670" s="145"/>
      <c r="M670" s="145"/>
      <c r="N670" s="145"/>
      <c r="O670" s="145"/>
      <c r="P670" s="145"/>
      <c r="Q670" s="145"/>
      <c r="R670" s="145" t="s">
        <v>127</v>
      </c>
      <c r="S670" s="145">
        <v>0</v>
      </c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  <c r="AU670" s="145"/>
    </row>
    <row r="671" spans="1:47" outlineLevel="1">
      <c r="A671" s="146"/>
      <c r="B671" s="149"/>
      <c r="C671" s="166" t="s">
        <v>765</v>
      </c>
      <c r="D671" s="190"/>
      <c r="E671" s="181">
        <v>9.1519999999999992</v>
      </c>
      <c r="F671" s="200"/>
      <c r="G671" s="200"/>
      <c r="H671" s="176">
        <v>0</v>
      </c>
      <c r="I671" s="199"/>
      <c r="J671" s="145"/>
      <c r="K671" s="145"/>
      <c r="L671" s="145"/>
      <c r="M671" s="145"/>
      <c r="N671" s="145"/>
      <c r="O671" s="145"/>
      <c r="P671" s="145"/>
      <c r="Q671" s="145"/>
      <c r="R671" s="145" t="s">
        <v>127</v>
      </c>
      <c r="S671" s="145">
        <v>0</v>
      </c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  <c r="AU671" s="145"/>
    </row>
    <row r="672" spans="1:47" outlineLevel="1">
      <c r="A672" s="146"/>
      <c r="B672" s="149"/>
      <c r="C672" s="166" t="s">
        <v>766</v>
      </c>
      <c r="D672" s="190"/>
      <c r="E672" s="181">
        <v>1.6896</v>
      </c>
      <c r="F672" s="200"/>
      <c r="G672" s="200"/>
      <c r="H672" s="176">
        <v>0</v>
      </c>
      <c r="I672" s="199"/>
      <c r="J672" s="145"/>
      <c r="K672" s="145"/>
      <c r="L672" s="145"/>
      <c r="M672" s="145"/>
      <c r="N672" s="145"/>
      <c r="O672" s="145"/>
      <c r="P672" s="145"/>
      <c r="Q672" s="145"/>
      <c r="R672" s="145" t="s">
        <v>127</v>
      </c>
      <c r="S672" s="145">
        <v>0</v>
      </c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  <c r="AU672" s="145"/>
    </row>
    <row r="673" spans="1:47" outlineLevel="1">
      <c r="A673" s="146">
        <v>217</v>
      </c>
      <c r="B673" s="149" t="s">
        <v>767</v>
      </c>
      <c r="C673" s="165" t="s">
        <v>768</v>
      </c>
      <c r="D673" s="189" t="s">
        <v>151</v>
      </c>
      <c r="E673" s="200">
        <v>2.0129999999999999</v>
      </c>
      <c r="F673" s="200"/>
      <c r="G673" s="200">
        <f>ROUND(E673*F673,2)</f>
        <v>0</v>
      </c>
      <c r="H673" s="176" t="s">
        <v>954</v>
      </c>
      <c r="I673" s="199"/>
      <c r="J673" s="145"/>
      <c r="K673" s="145"/>
      <c r="L673" s="145"/>
      <c r="M673" s="145"/>
      <c r="N673" s="145"/>
      <c r="O673" s="145"/>
      <c r="P673" s="145"/>
      <c r="Q673" s="145"/>
      <c r="R673" s="145" t="s">
        <v>228</v>
      </c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  <c r="AU673" s="145"/>
    </row>
    <row r="674" spans="1:47" outlineLevel="1">
      <c r="A674" s="146"/>
      <c r="B674" s="149"/>
      <c r="C674" s="166" t="s">
        <v>480</v>
      </c>
      <c r="D674" s="190"/>
      <c r="E674" s="181"/>
      <c r="F674" s="200"/>
      <c r="G674" s="200"/>
      <c r="H674" s="176">
        <v>0</v>
      </c>
      <c r="I674" s="199"/>
      <c r="J674" s="145"/>
      <c r="K674" s="145"/>
      <c r="L674" s="145"/>
      <c r="M674" s="145"/>
      <c r="N674" s="145"/>
      <c r="O674" s="145"/>
      <c r="P674" s="145"/>
      <c r="Q674" s="145"/>
      <c r="R674" s="145" t="s">
        <v>127</v>
      </c>
      <c r="S674" s="145">
        <v>0</v>
      </c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  <c r="AU674" s="145"/>
    </row>
    <row r="675" spans="1:47" outlineLevel="1">
      <c r="A675" s="146"/>
      <c r="B675" s="149"/>
      <c r="C675" s="166" t="s">
        <v>769</v>
      </c>
      <c r="D675" s="190"/>
      <c r="E675" s="181">
        <v>2.0129999999999999</v>
      </c>
      <c r="F675" s="200"/>
      <c r="G675" s="200"/>
      <c r="H675" s="176">
        <v>0</v>
      </c>
      <c r="I675" s="199"/>
      <c r="J675" s="145"/>
      <c r="K675" s="145"/>
      <c r="L675" s="145"/>
      <c r="M675" s="145"/>
      <c r="N675" s="145"/>
      <c r="O675" s="145"/>
      <c r="P675" s="145"/>
      <c r="Q675" s="145"/>
      <c r="R675" s="145" t="s">
        <v>127</v>
      </c>
      <c r="S675" s="145">
        <v>0</v>
      </c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  <c r="AU675" s="145"/>
    </row>
    <row r="676" spans="1:47" outlineLevel="1">
      <c r="A676" s="146">
        <v>218</v>
      </c>
      <c r="B676" s="149" t="s">
        <v>770</v>
      </c>
      <c r="C676" s="165" t="s">
        <v>771</v>
      </c>
      <c r="D676" s="189" t="s">
        <v>151</v>
      </c>
      <c r="E676" s="200">
        <v>10.56</v>
      </c>
      <c r="F676" s="200"/>
      <c r="G676" s="200">
        <f>ROUND(E676*F676,2)</f>
        <v>0</v>
      </c>
      <c r="H676" s="176" t="s">
        <v>954</v>
      </c>
      <c r="I676" s="199"/>
      <c r="J676" s="145"/>
      <c r="K676" s="145"/>
      <c r="L676" s="145"/>
      <c r="M676" s="145"/>
      <c r="N676" s="145"/>
      <c r="O676" s="145"/>
      <c r="P676" s="145"/>
      <c r="Q676" s="145"/>
      <c r="R676" s="145" t="s">
        <v>228</v>
      </c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  <c r="AU676" s="145"/>
    </row>
    <row r="677" spans="1:47" outlineLevel="1">
      <c r="A677" s="146"/>
      <c r="B677" s="149"/>
      <c r="C677" s="166" t="s">
        <v>480</v>
      </c>
      <c r="D677" s="190"/>
      <c r="E677" s="181"/>
      <c r="F677" s="200"/>
      <c r="G677" s="200"/>
      <c r="H677" s="176">
        <v>0</v>
      </c>
      <c r="I677" s="199"/>
      <c r="J677" s="145"/>
      <c r="K677" s="145"/>
      <c r="L677" s="145"/>
      <c r="M677" s="145"/>
      <c r="N677" s="145"/>
      <c r="O677" s="145"/>
      <c r="P677" s="145"/>
      <c r="Q677" s="145"/>
      <c r="R677" s="145" t="s">
        <v>127</v>
      </c>
      <c r="S677" s="145">
        <v>0</v>
      </c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  <c r="AU677" s="145"/>
    </row>
    <row r="678" spans="1:47" outlineLevel="1">
      <c r="A678" s="146"/>
      <c r="B678" s="149"/>
      <c r="C678" s="166" t="s">
        <v>484</v>
      </c>
      <c r="D678" s="190"/>
      <c r="E678" s="181">
        <v>10.56</v>
      </c>
      <c r="F678" s="200"/>
      <c r="G678" s="200"/>
      <c r="H678" s="176">
        <v>0</v>
      </c>
      <c r="I678" s="199"/>
      <c r="J678" s="145"/>
      <c r="K678" s="145"/>
      <c r="L678" s="145"/>
      <c r="M678" s="145"/>
      <c r="N678" s="145"/>
      <c r="O678" s="145"/>
      <c r="P678" s="145"/>
      <c r="Q678" s="145"/>
      <c r="R678" s="145" t="s">
        <v>127</v>
      </c>
      <c r="S678" s="145">
        <v>0</v>
      </c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  <c r="AU678" s="145"/>
    </row>
    <row r="679" spans="1:47" outlineLevel="1">
      <c r="A679" s="146">
        <v>219</v>
      </c>
      <c r="B679" s="149" t="s">
        <v>772</v>
      </c>
      <c r="C679" s="165" t="s">
        <v>773</v>
      </c>
      <c r="D679" s="189" t="s">
        <v>151</v>
      </c>
      <c r="E679" s="200">
        <v>23.243000000000006</v>
      </c>
      <c r="F679" s="200"/>
      <c r="G679" s="200">
        <f>ROUND(E679*F679,2)</f>
        <v>0</v>
      </c>
      <c r="H679" s="176" t="s">
        <v>954</v>
      </c>
      <c r="I679" s="199"/>
      <c r="J679" s="145"/>
      <c r="K679" s="145"/>
      <c r="L679" s="145"/>
      <c r="M679" s="145"/>
      <c r="N679" s="145"/>
      <c r="O679" s="145"/>
      <c r="P679" s="145"/>
      <c r="Q679" s="145"/>
      <c r="R679" s="145" t="s">
        <v>228</v>
      </c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  <c r="AU679" s="145"/>
    </row>
    <row r="680" spans="1:47" outlineLevel="1">
      <c r="A680" s="146"/>
      <c r="B680" s="149"/>
      <c r="C680" s="166" t="s">
        <v>774</v>
      </c>
      <c r="D680" s="190"/>
      <c r="E680" s="181">
        <v>23.242999999999999</v>
      </c>
      <c r="F680" s="200"/>
      <c r="G680" s="200"/>
      <c r="H680" s="176">
        <v>0</v>
      </c>
      <c r="I680" s="199"/>
      <c r="J680" s="145"/>
      <c r="K680" s="145"/>
      <c r="L680" s="145"/>
      <c r="M680" s="145"/>
      <c r="N680" s="145"/>
      <c r="O680" s="145"/>
      <c r="P680" s="145"/>
      <c r="Q680" s="145"/>
      <c r="R680" s="145" t="s">
        <v>127</v>
      </c>
      <c r="S680" s="145">
        <v>0</v>
      </c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  <c r="AU680" s="145"/>
    </row>
    <row r="681" spans="1:47" outlineLevel="1">
      <c r="A681" s="146">
        <v>220</v>
      </c>
      <c r="B681" s="149" t="s">
        <v>775</v>
      </c>
      <c r="C681" s="165" t="s">
        <v>776</v>
      </c>
      <c r="D681" s="189" t="s">
        <v>0</v>
      </c>
      <c r="E681" s="200">
        <v>2.1</v>
      </c>
      <c r="F681" s="200"/>
      <c r="G681" s="200">
        <f>ROUND(E681*F681,2)</f>
        <v>0</v>
      </c>
      <c r="H681" s="176" t="s">
        <v>954</v>
      </c>
      <c r="I681" s="199"/>
      <c r="J681" s="145"/>
      <c r="K681" s="145"/>
      <c r="L681" s="145"/>
      <c r="M681" s="145"/>
      <c r="N681" s="145"/>
      <c r="O681" s="145"/>
      <c r="P681" s="145"/>
      <c r="Q681" s="145"/>
      <c r="R681" s="145" t="s">
        <v>125</v>
      </c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  <c r="AU681" s="145"/>
    </row>
    <row r="682" spans="1:47" outlineLevel="1">
      <c r="A682" s="147" t="s">
        <v>120</v>
      </c>
      <c r="B682" s="265">
        <v>720</v>
      </c>
      <c r="C682" s="167" t="s">
        <v>1027</v>
      </c>
      <c r="D682" s="191"/>
      <c r="E682" s="201"/>
      <c r="F682" s="201"/>
      <c r="G682" s="201">
        <f>SUM(G684:G773)</f>
        <v>0</v>
      </c>
      <c r="H682" s="177"/>
      <c r="I682" s="199"/>
      <c r="J682" s="199"/>
      <c r="K682" s="199"/>
      <c r="L682" s="199"/>
      <c r="M682" s="199"/>
      <c r="N682" s="199"/>
      <c r="O682" s="199"/>
      <c r="P682" s="199"/>
      <c r="Q682" s="199"/>
      <c r="R682" s="199"/>
      <c r="S682" s="199"/>
      <c r="T682" s="199"/>
      <c r="U682" s="199"/>
      <c r="V682" s="199"/>
      <c r="W682" s="199"/>
      <c r="X682" s="199"/>
      <c r="Y682" s="199"/>
      <c r="Z682" s="199"/>
      <c r="AA682" s="199"/>
      <c r="AB682" s="199"/>
      <c r="AC682" s="199"/>
      <c r="AD682" s="199"/>
      <c r="AE682" s="199"/>
      <c r="AF682" s="199"/>
      <c r="AG682" s="199"/>
      <c r="AH682" s="199"/>
      <c r="AI682" s="199"/>
      <c r="AJ682" s="199"/>
      <c r="AK682" s="199"/>
      <c r="AL682" s="199"/>
      <c r="AM682" s="199"/>
      <c r="AN682" s="199"/>
      <c r="AO682" s="199"/>
      <c r="AP682" s="199"/>
      <c r="AQ682" s="199"/>
      <c r="AR682" s="199"/>
      <c r="AS682" s="199"/>
      <c r="AT682" s="199"/>
      <c r="AU682" s="199"/>
    </row>
    <row r="683" spans="1:47" outlineLevel="1">
      <c r="A683" s="146"/>
      <c r="B683" s="149"/>
      <c r="C683" s="165" t="s">
        <v>1028</v>
      </c>
      <c r="D683" s="189"/>
      <c r="E683" s="200"/>
      <c r="F683" s="200"/>
      <c r="G683" s="200"/>
      <c r="H683" s="176"/>
      <c r="I683" s="199"/>
      <c r="J683" s="199"/>
      <c r="K683" s="199"/>
      <c r="L683" s="199"/>
      <c r="M683" s="199"/>
      <c r="N683" s="199"/>
      <c r="O683" s="199"/>
      <c r="P683" s="199"/>
      <c r="Q683" s="199"/>
      <c r="R683" s="199"/>
      <c r="S683" s="199"/>
      <c r="T683" s="199"/>
      <c r="U683" s="199"/>
      <c r="V683" s="199"/>
      <c r="W683" s="199"/>
      <c r="X683" s="199"/>
      <c r="Y683" s="199"/>
      <c r="Z683" s="199"/>
      <c r="AA683" s="199"/>
      <c r="AB683" s="199"/>
      <c r="AC683" s="199"/>
      <c r="AD683" s="199"/>
      <c r="AE683" s="199"/>
      <c r="AF683" s="199"/>
      <c r="AG683" s="199"/>
      <c r="AH683" s="199"/>
      <c r="AI683" s="199"/>
      <c r="AJ683" s="199"/>
      <c r="AK683" s="199"/>
      <c r="AL683" s="199"/>
      <c r="AM683" s="199"/>
      <c r="AN683" s="199"/>
      <c r="AO683" s="199"/>
      <c r="AP683" s="199"/>
      <c r="AQ683" s="199"/>
      <c r="AR683" s="199"/>
      <c r="AS683" s="199"/>
      <c r="AT683" s="199"/>
      <c r="AU683" s="199"/>
    </row>
    <row r="684" spans="1:47" outlineLevel="1">
      <c r="A684" s="146">
        <v>221</v>
      </c>
      <c r="B684" s="149"/>
      <c r="C684" s="165" t="s">
        <v>1029</v>
      </c>
      <c r="D684" s="189" t="s">
        <v>133</v>
      </c>
      <c r="E684" s="200">
        <v>45</v>
      </c>
      <c r="F684" s="200"/>
      <c r="G684" s="200">
        <f t="shared" ref="G684:G690" si="0">ROUND(E684*F684,2)</f>
        <v>0</v>
      </c>
      <c r="H684" s="176" t="s">
        <v>953</v>
      </c>
      <c r="I684" s="199"/>
      <c r="J684" s="199"/>
      <c r="K684" s="199"/>
      <c r="L684" s="199"/>
      <c r="M684" s="199"/>
      <c r="N684" s="199"/>
      <c r="O684" s="199"/>
      <c r="P684" s="199"/>
      <c r="Q684" s="199"/>
      <c r="R684" s="199"/>
      <c r="S684" s="199"/>
      <c r="T684" s="199"/>
      <c r="U684" s="199"/>
      <c r="V684" s="199"/>
      <c r="W684" s="199"/>
      <c r="X684" s="199"/>
      <c r="Y684" s="199"/>
      <c r="Z684" s="199"/>
      <c r="AA684" s="199"/>
      <c r="AB684" s="199"/>
      <c r="AC684" s="199"/>
      <c r="AD684" s="199"/>
      <c r="AE684" s="199"/>
      <c r="AF684" s="199"/>
      <c r="AG684" s="199"/>
      <c r="AH684" s="199"/>
      <c r="AI684" s="199"/>
      <c r="AJ684" s="199"/>
      <c r="AK684" s="199"/>
      <c r="AL684" s="199"/>
      <c r="AM684" s="199"/>
      <c r="AN684" s="199"/>
      <c r="AO684" s="199"/>
      <c r="AP684" s="199"/>
      <c r="AQ684" s="199"/>
      <c r="AR684" s="199"/>
      <c r="AS684" s="199"/>
      <c r="AT684" s="199"/>
      <c r="AU684" s="199"/>
    </row>
    <row r="685" spans="1:47" outlineLevel="1">
      <c r="A685" s="146">
        <v>222</v>
      </c>
      <c r="B685" s="149"/>
      <c r="C685" s="165" t="s">
        <v>1030</v>
      </c>
      <c r="D685" s="189" t="s">
        <v>133</v>
      </c>
      <c r="E685" s="200">
        <v>18</v>
      </c>
      <c r="F685" s="200"/>
      <c r="G685" s="200">
        <f t="shared" si="0"/>
        <v>0</v>
      </c>
      <c r="H685" s="176" t="s">
        <v>953</v>
      </c>
      <c r="I685" s="199"/>
      <c r="J685" s="199"/>
      <c r="K685" s="199"/>
      <c r="L685" s="199"/>
      <c r="M685" s="199"/>
      <c r="N685" s="199"/>
      <c r="O685" s="199"/>
      <c r="P685" s="199"/>
      <c r="Q685" s="199"/>
      <c r="R685" s="199"/>
      <c r="S685" s="199"/>
      <c r="T685" s="199"/>
      <c r="U685" s="199"/>
      <c r="V685" s="199"/>
      <c r="W685" s="199"/>
      <c r="X685" s="199"/>
      <c r="Y685" s="199"/>
      <c r="Z685" s="199"/>
      <c r="AA685" s="199"/>
      <c r="AB685" s="199"/>
      <c r="AC685" s="199"/>
      <c r="AD685" s="199"/>
      <c r="AE685" s="199"/>
      <c r="AF685" s="199"/>
      <c r="AG685" s="199"/>
      <c r="AH685" s="199"/>
      <c r="AI685" s="199"/>
      <c r="AJ685" s="199"/>
      <c r="AK685" s="199"/>
      <c r="AL685" s="199"/>
      <c r="AM685" s="199"/>
      <c r="AN685" s="199"/>
      <c r="AO685" s="199"/>
      <c r="AP685" s="199"/>
      <c r="AQ685" s="199"/>
      <c r="AR685" s="199"/>
      <c r="AS685" s="199"/>
      <c r="AT685" s="199"/>
      <c r="AU685" s="199"/>
    </row>
    <row r="686" spans="1:47" outlineLevel="1">
      <c r="A686" s="146">
        <v>223</v>
      </c>
      <c r="B686" s="149"/>
      <c r="C686" s="165" t="s">
        <v>1031</v>
      </c>
      <c r="D686" s="189" t="s">
        <v>133</v>
      </c>
      <c r="E686" s="200">
        <v>4.5</v>
      </c>
      <c r="F686" s="200"/>
      <c r="G686" s="200">
        <f t="shared" si="0"/>
        <v>0</v>
      </c>
      <c r="H686" s="176" t="s">
        <v>953</v>
      </c>
      <c r="I686" s="199"/>
      <c r="J686" s="199"/>
      <c r="K686" s="199"/>
      <c r="L686" s="199"/>
      <c r="M686" s="199"/>
      <c r="N686" s="199"/>
      <c r="O686" s="199"/>
      <c r="P686" s="199"/>
      <c r="Q686" s="199"/>
      <c r="R686" s="199"/>
      <c r="S686" s="199"/>
      <c r="T686" s="199"/>
      <c r="U686" s="199"/>
      <c r="V686" s="199"/>
      <c r="W686" s="199"/>
      <c r="X686" s="199"/>
      <c r="Y686" s="199"/>
      <c r="Z686" s="199"/>
      <c r="AA686" s="199"/>
      <c r="AB686" s="199"/>
      <c r="AC686" s="199"/>
      <c r="AD686" s="199"/>
      <c r="AE686" s="199"/>
      <c r="AF686" s="199"/>
      <c r="AG686" s="199"/>
      <c r="AH686" s="199"/>
      <c r="AI686" s="199"/>
      <c r="AJ686" s="199"/>
      <c r="AK686" s="199"/>
      <c r="AL686" s="199"/>
      <c r="AM686" s="199"/>
      <c r="AN686" s="199"/>
      <c r="AO686" s="199"/>
      <c r="AP686" s="199"/>
      <c r="AQ686" s="199"/>
      <c r="AR686" s="199"/>
      <c r="AS686" s="199"/>
      <c r="AT686" s="199"/>
      <c r="AU686" s="199"/>
    </row>
    <row r="687" spans="1:47" outlineLevel="1">
      <c r="A687" s="146">
        <v>224</v>
      </c>
      <c r="B687" s="149"/>
      <c r="C687" s="165" t="s">
        <v>1032</v>
      </c>
      <c r="D687" s="189" t="s">
        <v>133</v>
      </c>
      <c r="E687" s="200">
        <v>13.5</v>
      </c>
      <c r="F687" s="200"/>
      <c r="G687" s="200">
        <f t="shared" si="0"/>
        <v>0</v>
      </c>
      <c r="H687" s="176" t="s">
        <v>953</v>
      </c>
      <c r="I687" s="199"/>
      <c r="J687" s="199"/>
      <c r="K687" s="199"/>
      <c r="L687" s="199"/>
      <c r="M687" s="199"/>
      <c r="N687" s="199"/>
      <c r="O687" s="199"/>
      <c r="P687" s="199"/>
      <c r="Q687" s="199"/>
      <c r="R687" s="199"/>
      <c r="S687" s="199"/>
      <c r="T687" s="199"/>
      <c r="U687" s="199"/>
      <c r="V687" s="199"/>
      <c r="W687" s="199"/>
      <c r="X687" s="199"/>
      <c r="Y687" s="199"/>
      <c r="Z687" s="199"/>
      <c r="AA687" s="199"/>
      <c r="AB687" s="199"/>
      <c r="AC687" s="199"/>
      <c r="AD687" s="199"/>
      <c r="AE687" s="199"/>
      <c r="AF687" s="199"/>
      <c r="AG687" s="199"/>
      <c r="AH687" s="199"/>
      <c r="AI687" s="199"/>
      <c r="AJ687" s="199"/>
      <c r="AK687" s="199"/>
      <c r="AL687" s="199"/>
      <c r="AM687" s="199"/>
      <c r="AN687" s="199"/>
      <c r="AO687" s="199"/>
      <c r="AP687" s="199"/>
      <c r="AQ687" s="199"/>
      <c r="AR687" s="199"/>
      <c r="AS687" s="199"/>
      <c r="AT687" s="199"/>
      <c r="AU687" s="199"/>
    </row>
    <row r="688" spans="1:47" outlineLevel="1">
      <c r="A688" s="146">
        <v>225</v>
      </c>
      <c r="B688" s="149"/>
      <c r="C688" s="165" t="s">
        <v>1033</v>
      </c>
      <c r="D688" s="189" t="s">
        <v>133</v>
      </c>
      <c r="E688" s="200">
        <v>27</v>
      </c>
      <c r="F688" s="200"/>
      <c r="G688" s="200">
        <f t="shared" si="0"/>
        <v>0</v>
      </c>
      <c r="H688" s="176" t="s">
        <v>953</v>
      </c>
      <c r="I688" s="199"/>
      <c r="J688" s="199"/>
      <c r="K688" s="199"/>
      <c r="L688" s="199"/>
      <c r="M688" s="199"/>
      <c r="N688" s="199"/>
      <c r="O688" s="199"/>
      <c r="P688" s="199"/>
      <c r="Q688" s="199"/>
      <c r="R688" s="199"/>
      <c r="S688" s="199"/>
      <c r="T688" s="199"/>
      <c r="U688" s="199"/>
      <c r="V688" s="199"/>
      <c r="W688" s="199"/>
      <c r="X688" s="199"/>
      <c r="Y688" s="199"/>
      <c r="Z688" s="199"/>
      <c r="AA688" s="199"/>
      <c r="AB688" s="199"/>
      <c r="AC688" s="199"/>
      <c r="AD688" s="199"/>
      <c r="AE688" s="199"/>
      <c r="AF688" s="199"/>
      <c r="AG688" s="199"/>
      <c r="AH688" s="199"/>
      <c r="AI688" s="199"/>
      <c r="AJ688" s="199"/>
      <c r="AK688" s="199"/>
      <c r="AL688" s="199"/>
      <c r="AM688" s="199"/>
      <c r="AN688" s="199"/>
      <c r="AO688" s="199"/>
      <c r="AP688" s="199"/>
      <c r="AQ688" s="199"/>
      <c r="AR688" s="199"/>
      <c r="AS688" s="199"/>
      <c r="AT688" s="199"/>
      <c r="AU688" s="199"/>
    </row>
    <row r="689" spans="1:47" outlineLevel="1">
      <c r="A689" s="146">
        <v>226</v>
      </c>
      <c r="B689" s="149"/>
      <c r="C689" s="165" t="s">
        <v>1034</v>
      </c>
      <c r="D689" s="189" t="s">
        <v>151</v>
      </c>
      <c r="E689" s="200">
        <v>6</v>
      </c>
      <c r="F689" s="200"/>
      <c r="G689" s="200">
        <f t="shared" si="0"/>
        <v>0</v>
      </c>
      <c r="H689" s="176" t="s">
        <v>953</v>
      </c>
      <c r="I689" s="199"/>
      <c r="J689" s="199"/>
      <c r="K689" s="199"/>
      <c r="L689" s="199"/>
      <c r="M689" s="199"/>
      <c r="N689" s="199"/>
      <c r="O689" s="199"/>
      <c r="P689" s="199"/>
      <c r="Q689" s="199"/>
      <c r="R689" s="199"/>
      <c r="S689" s="199"/>
      <c r="T689" s="199"/>
      <c r="U689" s="199"/>
      <c r="V689" s="199"/>
      <c r="W689" s="199"/>
      <c r="X689" s="199"/>
      <c r="Y689" s="199"/>
      <c r="Z689" s="199"/>
      <c r="AA689" s="199"/>
      <c r="AB689" s="199"/>
      <c r="AC689" s="199"/>
      <c r="AD689" s="199"/>
      <c r="AE689" s="199"/>
      <c r="AF689" s="199"/>
      <c r="AG689" s="199"/>
      <c r="AH689" s="199"/>
      <c r="AI689" s="199"/>
      <c r="AJ689" s="199"/>
      <c r="AK689" s="199"/>
      <c r="AL689" s="199"/>
      <c r="AM689" s="199"/>
      <c r="AN689" s="199"/>
      <c r="AO689" s="199"/>
      <c r="AP689" s="199"/>
      <c r="AQ689" s="199"/>
      <c r="AR689" s="199"/>
      <c r="AS689" s="199"/>
      <c r="AT689" s="199"/>
      <c r="AU689" s="199"/>
    </row>
    <row r="690" spans="1:47" outlineLevel="1">
      <c r="A690" s="146">
        <v>227</v>
      </c>
      <c r="B690" s="149"/>
      <c r="C690" s="165" t="s">
        <v>1035</v>
      </c>
      <c r="D690" s="189" t="s">
        <v>151</v>
      </c>
      <c r="E690" s="200">
        <v>6</v>
      </c>
      <c r="F690" s="200"/>
      <c r="G690" s="200">
        <f t="shared" si="0"/>
        <v>0</v>
      </c>
      <c r="H690" s="176" t="s">
        <v>953</v>
      </c>
      <c r="I690" s="199"/>
      <c r="J690" s="199"/>
      <c r="K690" s="199"/>
      <c r="L690" s="199"/>
      <c r="M690" s="199"/>
      <c r="N690" s="199"/>
      <c r="O690" s="199"/>
      <c r="P690" s="199"/>
      <c r="Q690" s="199"/>
      <c r="R690" s="199"/>
      <c r="S690" s="199"/>
      <c r="T690" s="199"/>
      <c r="U690" s="199"/>
      <c r="V690" s="199"/>
      <c r="W690" s="199"/>
      <c r="X690" s="199"/>
      <c r="Y690" s="199"/>
      <c r="Z690" s="199"/>
      <c r="AA690" s="199"/>
      <c r="AB690" s="199"/>
      <c r="AC690" s="199"/>
      <c r="AD690" s="199"/>
      <c r="AE690" s="199"/>
      <c r="AF690" s="199"/>
      <c r="AG690" s="199"/>
      <c r="AH690" s="199"/>
      <c r="AI690" s="199"/>
      <c r="AJ690" s="199"/>
      <c r="AK690" s="199"/>
      <c r="AL690" s="199"/>
      <c r="AM690" s="199"/>
      <c r="AN690" s="199"/>
      <c r="AO690" s="199"/>
      <c r="AP690" s="199"/>
      <c r="AQ690" s="199"/>
      <c r="AR690" s="199"/>
      <c r="AS690" s="199"/>
      <c r="AT690" s="199"/>
      <c r="AU690" s="199"/>
    </row>
    <row r="691" spans="1:47" outlineLevel="1">
      <c r="A691" s="146"/>
      <c r="B691" s="149"/>
      <c r="C691" s="165"/>
      <c r="D691" s="189"/>
      <c r="E691" s="200"/>
      <c r="F691" s="200"/>
      <c r="G691" s="200"/>
      <c r="H691" s="176"/>
      <c r="I691" s="199"/>
      <c r="J691" s="199"/>
      <c r="K691" s="199"/>
      <c r="L691" s="199"/>
      <c r="M691" s="199"/>
      <c r="N691" s="199"/>
      <c r="O691" s="199"/>
      <c r="P691" s="199"/>
      <c r="Q691" s="199"/>
      <c r="R691" s="199"/>
      <c r="S691" s="199"/>
      <c r="T691" s="199"/>
      <c r="U691" s="199"/>
      <c r="V691" s="199"/>
      <c r="W691" s="199"/>
      <c r="X691" s="199"/>
      <c r="Y691" s="199"/>
      <c r="Z691" s="199"/>
      <c r="AA691" s="199"/>
      <c r="AB691" s="199"/>
      <c r="AC691" s="199"/>
      <c r="AD691" s="199"/>
      <c r="AE691" s="199"/>
      <c r="AF691" s="199"/>
      <c r="AG691" s="199"/>
      <c r="AH691" s="199"/>
      <c r="AI691" s="199"/>
      <c r="AJ691" s="199"/>
      <c r="AK691" s="199"/>
      <c r="AL691" s="199"/>
      <c r="AM691" s="199"/>
      <c r="AN691" s="199"/>
      <c r="AO691" s="199"/>
      <c r="AP691" s="199"/>
      <c r="AQ691" s="199"/>
      <c r="AR691" s="199"/>
      <c r="AS691" s="199"/>
      <c r="AT691" s="199"/>
      <c r="AU691" s="199"/>
    </row>
    <row r="692" spans="1:47" outlineLevel="1">
      <c r="A692" s="146"/>
      <c r="B692" s="149"/>
      <c r="C692" s="165" t="s">
        <v>1036</v>
      </c>
      <c r="D692" s="189"/>
      <c r="E692" s="200"/>
      <c r="F692" s="200"/>
      <c r="G692" s="200"/>
      <c r="H692" s="176"/>
      <c r="I692" s="199"/>
      <c r="J692" s="199"/>
      <c r="K692" s="199"/>
      <c r="L692" s="199"/>
      <c r="M692" s="199"/>
      <c r="N692" s="199"/>
      <c r="O692" s="199"/>
      <c r="P692" s="199"/>
      <c r="Q692" s="199"/>
      <c r="R692" s="199"/>
      <c r="S692" s="199"/>
      <c r="T692" s="199"/>
      <c r="U692" s="199"/>
      <c r="V692" s="199"/>
      <c r="W692" s="199"/>
      <c r="X692" s="199"/>
      <c r="Y692" s="199"/>
      <c r="Z692" s="199"/>
      <c r="AA692" s="199"/>
      <c r="AB692" s="199"/>
      <c r="AC692" s="199"/>
      <c r="AD692" s="199"/>
      <c r="AE692" s="199"/>
      <c r="AF692" s="199"/>
      <c r="AG692" s="199"/>
      <c r="AH692" s="199"/>
      <c r="AI692" s="199"/>
      <c r="AJ692" s="199"/>
      <c r="AK692" s="199"/>
      <c r="AL692" s="199"/>
      <c r="AM692" s="199"/>
      <c r="AN692" s="199"/>
      <c r="AO692" s="199"/>
      <c r="AP692" s="199"/>
      <c r="AQ692" s="199"/>
      <c r="AR692" s="199"/>
      <c r="AS692" s="199"/>
      <c r="AT692" s="199"/>
      <c r="AU692" s="199"/>
    </row>
    <row r="693" spans="1:47" outlineLevel="1">
      <c r="A693" s="146"/>
      <c r="B693" s="149"/>
      <c r="C693" s="165" t="s">
        <v>1037</v>
      </c>
      <c r="D693" s="189"/>
      <c r="E693" s="200"/>
      <c r="F693" s="200"/>
      <c r="G693" s="200"/>
      <c r="H693" s="176"/>
      <c r="I693" s="199"/>
      <c r="J693" s="199"/>
      <c r="K693" s="199"/>
      <c r="L693" s="199"/>
      <c r="M693" s="199"/>
      <c r="N693" s="199"/>
      <c r="O693" s="199"/>
      <c r="P693" s="199"/>
      <c r="Q693" s="199"/>
      <c r="R693" s="199"/>
      <c r="S693" s="199"/>
      <c r="T693" s="199"/>
      <c r="U693" s="199"/>
      <c r="V693" s="199"/>
      <c r="W693" s="199"/>
      <c r="X693" s="199"/>
      <c r="Y693" s="199"/>
      <c r="Z693" s="199"/>
      <c r="AA693" s="199"/>
      <c r="AB693" s="199"/>
      <c r="AC693" s="199"/>
      <c r="AD693" s="199"/>
      <c r="AE693" s="199"/>
      <c r="AF693" s="199"/>
      <c r="AG693" s="199"/>
      <c r="AH693" s="199"/>
      <c r="AI693" s="199"/>
      <c r="AJ693" s="199"/>
      <c r="AK693" s="199"/>
      <c r="AL693" s="199"/>
      <c r="AM693" s="199"/>
      <c r="AN693" s="199"/>
      <c r="AO693" s="199"/>
      <c r="AP693" s="199"/>
      <c r="AQ693" s="199"/>
      <c r="AR693" s="199"/>
      <c r="AS693" s="199"/>
      <c r="AT693" s="199"/>
      <c r="AU693" s="199"/>
    </row>
    <row r="694" spans="1:47" outlineLevel="1">
      <c r="A694" s="146">
        <v>228</v>
      </c>
      <c r="B694" s="149"/>
      <c r="C694" s="165" t="s">
        <v>1038</v>
      </c>
      <c r="D694" s="189" t="s">
        <v>234</v>
      </c>
      <c r="E694" s="200">
        <v>10</v>
      </c>
      <c r="F694" s="200"/>
      <c r="G694" s="200">
        <f t="shared" ref="G694:G697" si="1">ROUND(E694*F694,2)</f>
        <v>0</v>
      </c>
      <c r="H694" s="176" t="s">
        <v>953</v>
      </c>
      <c r="I694" s="199"/>
      <c r="J694" s="199"/>
      <c r="K694" s="199"/>
      <c r="L694" s="199"/>
      <c r="M694" s="199"/>
      <c r="N694" s="199"/>
      <c r="O694" s="199"/>
      <c r="P694" s="199"/>
      <c r="Q694" s="199"/>
      <c r="R694" s="199"/>
      <c r="S694" s="199"/>
      <c r="T694" s="199"/>
      <c r="U694" s="199"/>
      <c r="V694" s="199"/>
      <c r="W694" s="199"/>
      <c r="X694" s="199"/>
      <c r="Y694" s="199"/>
      <c r="Z694" s="199"/>
      <c r="AA694" s="199"/>
      <c r="AB694" s="199"/>
      <c r="AC694" s="199"/>
      <c r="AD694" s="199"/>
      <c r="AE694" s="199"/>
      <c r="AF694" s="199"/>
      <c r="AG694" s="199"/>
      <c r="AH694" s="199"/>
      <c r="AI694" s="199"/>
      <c r="AJ694" s="199"/>
      <c r="AK694" s="199"/>
      <c r="AL694" s="199"/>
      <c r="AM694" s="199"/>
      <c r="AN694" s="199"/>
      <c r="AO694" s="199"/>
      <c r="AP694" s="199"/>
      <c r="AQ694" s="199"/>
      <c r="AR694" s="199"/>
      <c r="AS694" s="199"/>
      <c r="AT694" s="199"/>
      <c r="AU694" s="199"/>
    </row>
    <row r="695" spans="1:47" outlineLevel="1">
      <c r="A695" s="146">
        <v>229</v>
      </c>
      <c r="B695" s="149"/>
      <c r="C695" s="165" t="s">
        <v>1039</v>
      </c>
      <c r="D695" s="189" t="s">
        <v>234</v>
      </c>
      <c r="E695" s="200">
        <v>10</v>
      </c>
      <c r="F695" s="200"/>
      <c r="G695" s="200">
        <f t="shared" si="1"/>
        <v>0</v>
      </c>
      <c r="H695" s="176" t="s">
        <v>953</v>
      </c>
      <c r="I695" s="199"/>
      <c r="J695" s="199"/>
      <c r="K695" s="199"/>
      <c r="L695" s="199"/>
      <c r="M695" s="199"/>
      <c r="N695" s="199"/>
      <c r="O695" s="199"/>
      <c r="P695" s="199"/>
      <c r="Q695" s="199"/>
      <c r="R695" s="199"/>
      <c r="S695" s="199"/>
      <c r="T695" s="199"/>
      <c r="U695" s="199"/>
      <c r="V695" s="199"/>
      <c r="W695" s="199"/>
      <c r="X695" s="199"/>
      <c r="Y695" s="199"/>
      <c r="Z695" s="199"/>
      <c r="AA695" s="199"/>
      <c r="AB695" s="199"/>
      <c r="AC695" s="199"/>
      <c r="AD695" s="199"/>
      <c r="AE695" s="199"/>
      <c r="AF695" s="199"/>
      <c r="AG695" s="199"/>
      <c r="AH695" s="199"/>
      <c r="AI695" s="199"/>
      <c r="AJ695" s="199"/>
      <c r="AK695" s="199"/>
      <c r="AL695" s="199"/>
      <c r="AM695" s="199"/>
      <c r="AN695" s="199"/>
      <c r="AO695" s="199"/>
      <c r="AP695" s="199"/>
      <c r="AQ695" s="199"/>
      <c r="AR695" s="199"/>
      <c r="AS695" s="199"/>
      <c r="AT695" s="199"/>
      <c r="AU695" s="199"/>
    </row>
    <row r="696" spans="1:47" outlineLevel="1">
      <c r="A696" s="146">
        <v>230</v>
      </c>
      <c r="B696" s="149"/>
      <c r="C696" s="165" t="s">
        <v>1040</v>
      </c>
      <c r="D696" s="189" t="s">
        <v>234</v>
      </c>
      <c r="E696" s="200">
        <v>15</v>
      </c>
      <c r="F696" s="200"/>
      <c r="G696" s="200">
        <f t="shared" si="1"/>
        <v>0</v>
      </c>
      <c r="H696" s="176" t="s">
        <v>953</v>
      </c>
      <c r="I696" s="199"/>
      <c r="J696" s="199"/>
      <c r="K696" s="199"/>
      <c r="L696" s="199"/>
      <c r="M696" s="199"/>
      <c r="N696" s="199"/>
      <c r="O696" s="199"/>
      <c r="P696" s="199"/>
      <c r="Q696" s="199"/>
      <c r="R696" s="199"/>
      <c r="S696" s="199"/>
      <c r="T696" s="199"/>
      <c r="U696" s="199"/>
      <c r="V696" s="199"/>
      <c r="W696" s="199"/>
      <c r="X696" s="199"/>
      <c r="Y696" s="199"/>
      <c r="Z696" s="199"/>
      <c r="AA696" s="199"/>
      <c r="AB696" s="199"/>
      <c r="AC696" s="199"/>
      <c r="AD696" s="199"/>
      <c r="AE696" s="199"/>
      <c r="AF696" s="199"/>
      <c r="AG696" s="199"/>
      <c r="AH696" s="199"/>
      <c r="AI696" s="199"/>
      <c r="AJ696" s="199"/>
      <c r="AK696" s="199"/>
      <c r="AL696" s="199"/>
      <c r="AM696" s="199"/>
      <c r="AN696" s="199"/>
      <c r="AO696" s="199"/>
      <c r="AP696" s="199"/>
      <c r="AQ696" s="199"/>
      <c r="AR696" s="199"/>
      <c r="AS696" s="199"/>
      <c r="AT696" s="199"/>
      <c r="AU696" s="199"/>
    </row>
    <row r="697" spans="1:47" outlineLevel="1">
      <c r="A697" s="146">
        <v>231</v>
      </c>
      <c r="B697" s="149"/>
      <c r="C697" s="165" t="s">
        <v>1041</v>
      </c>
      <c r="D697" s="189" t="s">
        <v>234</v>
      </c>
      <c r="E697" s="200">
        <v>80</v>
      </c>
      <c r="F697" s="200"/>
      <c r="G697" s="200">
        <f t="shared" si="1"/>
        <v>0</v>
      </c>
      <c r="H697" s="176" t="s">
        <v>953</v>
      </c>
      <c r="I697" s="199"/>
      <c r="J697" s="199"/>
      <c r="K697" s="199"/>
      <c r="L697" s="199"/>
      <c r="M697" s="199"/>
      <c r="N697" s="199"/>
      <c r="O697" s="199"/>
      <c r="P697" s="199"/>
      <c r="Q697" s="199"/>
      <c r="R697" s="199"/>
      <c r="S697" s="199"/>
      <c r="T697" s="199"/>
      <c r="U697" s="199"/>
      <c r="V697" s="199"/>
      <c r="W697" s="199"/>
      <c r="X697" s="199"/>
      <c r="Y697" s="199"/>
      <c r="Z697" s="199"/>
      <c r="AA697" s="199"/>
      <c r="AB697" s="199"/>
      <c r="AC697" s="199"/>
      <c r="AD697" s="199"/>
      <c r="AE697" s="199"/>
      <c r="AF697" s="199"/>
      <c r="AG697" s="199"/>
      <c r="AH697" s="199"/>
      <c r="AI697" s="199"/>
      <c r="AJ697" s="199"/>
      <c r="AK697" s="199"/>
      <c r="AL697" s="199"/>
      <c r="AM697" s="199"/>
      <c r="AN697" s="199"/>
      <c r="AO697" s="199"/>
      <c r="AP697" s="199"/>
      <c r="AQ697" s="199"/>
      <c r="AR697" s="199"/>
      <c r="AS697" s="199"/>
      <c r="AT697" s="199"/>
      <c r="AU697" s="199"/>
    </row>
    <row r="698" spans="1:47" outlineLevel="1">
      <c r="A698" s="146"/>
      <c r="B698" s="149"/>
      <c r="C698" s="165" t="s">
        <v>1042</v>
      </c>
      <c r="D698" s="189"/>
      <c r="E698" s="200"/>
      <c r="F698" s="200"/>
      <c r="G698" s="200"/>
      <c r="H698" s="176"/>
      <c r="I698" s="199"/>
      <c r="J698" s="199"/>
      <c r="K698" s="199"/>
      <c r="L698" s="199"/>
      <c r="M698" s="199"/>
      <c r="N698" s="199"/>
      <c r="O698" s="199"/>
      <c r="P698" s="199"/>
      <c r="Q698" s="199"/>
      <c r="R698" s="199"/>
      <c r="S698" s="199"/>
      <c r="T698" s="199"/>
      <c r="U698" s="199"/>
      <c r="V698" s="199"/>
      <c r="W698" s="199"/>
      <c r="X698" s="199"/>
      <c r="Y698" s="199"/>
      <c r="Z698" s="199"/>
      <c r="AA698" s="199"/>
      <c r="AB698" s="199"/>
      <c r="AC698" s="199"/>
      <c r="AD698" s="199"/>
      <c r="AE698" s="199"/>
      <c r="AF698" s="199"/>
      <c r="AG698" s="199"/>
      <c r="AH698" s="199"/>
      <c r="AI698" s="199"/>
      <c r="AJ698" s="199"/>
      <c r="AK698" s="199"/>
      <c r="AL698" s="199"/>
      <c r="AM698" s="199"/>
      <c r="AN698" s="199"/>
      <c r="AO698" s="199"/>
      <c r="AP698" s="199"/>
      <c r="AQ698" s="199"/>
      <c r="AR698" s="199"/>
      <c r="AS698" s="199"/>
      <c r="AT698" s="199"/>
      <c r="AU698" s="199"/>
    </row>
    <row r="699" spans="1:47" outlineLevel="1">
      <c r="A699" s="146">
        <v>232</v>
      </c>
      <c r="B699" s="149"/>
      <c r="C699" s="165" t="s">
        <v>1041</v>
      </c>
      <c r="D699" s="189" t="s">
        <v>234</v>
      </c>
      <c r="E699" s="200">
        <v>15</v>
      </c>
      <c r="F699" s="200"/>
      <c r="G699" s="200">
        <f t="shared" ref="G699:G700" si="2">ROUND(E699*F699,2)</f>
        <v>0</v>
      </c>
      <c r="H699" s="176" t="s">
        <v>953</v>
      </c>
      <c r="I699" s="199"/>
      <c r="J699" s="199"/>
      <c r="K699" s="199"/>
      <c r="L699" s="199"/>
      <c r="M699" s="199"/>
      <c r="N699" s="199"/>
      <c r="O699" s="199"/>
      <c r="P699" s="199"/>
      <c r="Q699" s="199"/>
      <c r="R699" s="199"/>
      <c r="S699" s="199"/>
      <c r="T699" s="199"/>
      <c r="U699" s="199"/>
      <c r="V699" s="199"/>
      <c r="W699" s="199"/>
      <c r="X699" s="199"/>
      <c r="Y699" s="199"/>
      <c r="Z699" s="199"/>
      <c r="AA699" s="199"/>
      <c r="AB699" s="199"/>
      <c r="AC699" s="199"/>
      <c r="AD699" s="199"/>
      <c r="AE699" s="199"/>
      <c r="AF699" s="199"/>
      <c r="AG699" s="199"/>
      <c r="AH699" s="199"/>
      <c r="AI699" s="199"/>
      <c r="AJ699" s="199"/>
      <c r="AK699" s="199"/>
      <c r="AL699" s="199"/>
      <c r="AM699" s="199"/>
      <c r="AN699" s="199"/>
      <c r="AO699" s="199"/>
      <c r="AP699" s="199"/>
      <c r="AQ699" s="199"/>
      <c r="AR699" s="199"/>
      <c r="AS699" s="199"/>
      <c r="AT699" s="199"/>
      <c r="AU699" s="199"/>
    </row>
    <row r="700" spans="1:47" outlineLevel="1">
      <c r="A700" s="146">
        <v>233</v>
      </c>
      <c r="B700" s="149"/>
      <c r="C700" s="165" t="s">
        <v>1043</v>
      </c>
      <c r="D700" s="189" t="s">
        <v>234</v>
      </c>
      <c r="E700" s="200">
        <v>30</v>
      </c>
      <c r="F700" s="200"/>
      <c r="G700" s="200">
        <f t="shared" si="2"/>
        <v>0</v>
      </c>
      <c r="H700" s="176" t="s">
        <v>953</v>
      </c>
      <c r="I700" s="199"/>
      <c r="J700" s="199"/>
      <c r="K700" s="199"/>
      <c r="L700" s="199"/>
      <c r="M700" s="199"/>
      <c r="N700" s="199"/>
      <c r="O700" s="199"/>
      <c r="P700" s="199"/>
      <c r="Q700" s="199"/>
      <c r="R700" s="199"/>
      <c r="S700" s="199"/>
      <c r="T700" s="199"/>
      <c r="U700" s="199"/>
      <c r="V700" s="199"/>
      <c r="W700" s="199"/>
      <c r="X700" s="199"/>
      <c r="Y700" s="199"/>
      <c r="Z700" s="199"/>
      <c r="AA700" s="199"/>
      <c r="AB700" s="199"/>
      <c r="AC700" s="199"/>
      <c r="AD700" s="199"/>
      <c r="AE700" s="199"/>
      <c r="AF700" s="199"/>
      <c r="AG700" s="199"/>
      <c r="AH700" s="199"/>
      <c r="AI700" s="199"/>
      <c r="AJ700" s="199"/>
      <c r="AK700" s="199"/>
      <c r="AL700" s="199"/>
      <c r="AM700" s="199"/>
      <c r="AN700" s="199"/>
      <c r="AO700" s="199"/>
      <c r="AP700" s="199"/>
      <c r="AQ700" s="199"/>
      <c r="AR700" s="199"/>
      <c r="AS700" s="199"/>
      <c r="AT700" s="199"/>
      <c r="AU700" s="199"/>
    </row>
    <row r="701" spans="1:47" outlineLevel="1">
      <c r="A701" s="146">
        <v>234</v>
      </c>
      <c r="B701" s="149"/>
      <c r="C701" s="165" t="s">
        <v>1044</v>
      </c>
      <c r="D701" s="189" t="s">
        <v>234</v>
      </c>
      <c r="E701" s="200">
        <v>30</v>
      </c>
      <c r="F701" s="200"/>
      <c r="G701" s="200">
        <f>ROUND(E701*F701,2)</f>
        <v>0</v>
      </c>
      <c r="H701" s="176" t="s">
        <v>953</v>
      </c>
      <c r="I701" s="199"/>
      <c r="J701" s="199"/>
      <c r="K701" s="199"/>
      <c r="L701" s="199"/>
      <c r="M701" s="199"/>
      <c r="N701" s="199"/>
      <c r="O701" s="199"/>
      <c r="P701" s="199"/>
      <c r="Q701" s="199"/>
      <c r="R701" s="199"/>
      <c r="S701" s="199"/>
      <c r="T701" s="199"/>
      <c r="U701" s="199"/>
      <c r="V701" s="199"/>
      <c r="W701" s="199"/>
      <c r="X701" s="199"/>
      <c r="Y701" s="199"/>
      <c r="Z701" s="199"/>
      <c r="AA701" s="199"/>
      <c r="AB701" s="199"/>
      <c r="AC701" s="199"/>
      <c r="AD701" s="199"/>
      <c r="AE701" s="199"/>
      <c r="AF701" s="199"/>
      <c r="AG701" s="199"/>
      <c r="AH701" s="199"/>
      <c r="AI701" s="199"/>
      <c r="AJ701" s="199"/>
      <c r="AK701" s="199"/>
      <c r="AL701" s="199"/>
      <c r="AM701" s="199"/>
      <c r="AN701" s="199"/>
      <c r="AO701" s="199"/>
      <c r="AP701" s="199"/>
      <c r="AQ701" s="199"/>
      <c r="AR701" s="199"/>
      <c r="AS701" s="199"/>
      <c r="AT701" s="199"/>
      <c r="AU701" s="199"/>
    </row>
    <row r="702" spans="1:47" outlineLevel="1">
      <c r="A702" s="146"/>
      <c r="B702" s="149"/>
      <c r="C702" s="165" t="s">
        <v>1045</v>
      </c>
      <c r="D702" s="189"/>
      <c r="E702" s="200"/>
      <c r="F702" s="200"/>
      <c r="G702" s="200"/>
      <c r="H702" s="176"/>
      <c r="I702" s="199"/>
      <c r="J702" s="199"/>
      <c r="K702" s="199"/>
      <c r="L702" s="199"/>
      <c r="M702" s="199"/>
      <c r="N702" s="199"/>
      <c r="O702" s="199"/>
      <c r="P702" s="199"/>
      <c r="Q702" s="199"/>
      <c r="R702" s="199"/>
      <c r="S702" s="199"/>
      <c r="T702" s="199"/>
      <c r="U702" s="199"/>
      <c r="V702" s="199"/>
      <c r="W702" s="199"/>
      <c r="X702" s="199"/>
      <c r="Y702" s="199"/>
      <c r="Z702" s="199"/>
      <c r="AA702" s="199"/>
      <c r="AB702" s="199"/>
      <c r="AC702" s="199"/>
      <c r="AD702" s="199"/>
      <c r="AE702" s="199"/>
      <c r="AF702" s="199"/>
      <c r="AG702" s="199"/>
      <c r="AH702" s="199"/>
      <c r="AI702" s="199"/>
      <c r="AJ702" s="199"/>
      <c r="AK702" s="199"/>
      <c r="AL702" s="199"/>
      <c r="AM702" s="199"/>
      <c r="AN702" s="199"/>
      <c r="AO702" s="199"/>
      <c r="AP702" s="199"/>
      <c r="AQ702" s="199"/>
      <c r="AR702" s="199"/>
      <c r="AS702" s="199"/>
      <c r="AT702" s="199"/>
      <c r="AU702" s="199"/>
    </row>
    <row r="703" spans="1:47" outlineLevel="1">
      <c r="A703" s="146">
        <v>235</v>
      </c>
      <c r="B703" s="149"/>
      <c r="C703" s="165" t="s">
        <v>1041</v>
      </c>
      <c r="D703" s="189" t="s">
        <v>234</v>
      </c>
      <c r="E703" s="200">
        <v>25</v>
      </c>
      <c r="F703" s="200"/>
      <c r="G703" s="200">
        <f t="shared" ref="G703:G715" si="3">ROUND(E703*F703,2)</f>
        <v>0</v>
      </c>
      <c r="H703" s="176" t="s">
        <v>953</v>
      </c>
      <c r="I703" s="199"/>
      <c r="J703" s="199"/>
      <c r="K703" s="199"/>
      <c r="L703" s="199"/>
      <c r="M703" s="199"/>
      <c r="N703" s="199"/>
      <c r="O703" s="199"/>
      <c r="P703" s="199"/>
      <c r="Q703" s="199"/>
      <c r="R703" s="199"/>
      <c r="S703" s="199"/>
      <c r="T703" s="199"/>
      <c r="U703" s="199"/>
      <c r="V703" s="199"/>
      <c r="W703" s="199"/>
      <c r="X703" s="199"/>
      <c r="Y703" s="199"/>
      <c r="Z703" s="199"/>
      <c r="AA703" s="199"/>
      <c r="AB703" s="199"/>
      <c r="AC703" s="199"/>
      <c r="AD703" s="199"/>
      <c r="AE703" s="199"/>
      <c r="AF703" s="199"/>
      <c r="AG703" s="199"/>
      <c r="AH703" s="199"/>
      <c r="AI703" s="199"/>
      <c r="AJ703" s="199"/>
      <c r="AK703" s="199"/>
      <c r="AL703" s="199"/>
      <c r="AM703" s="199"/>
      <c r="AN703" s="199"/>
      <c r="AO703" s="199"/>
      <c r="AP703" s="199"/>
      <c r="AQ703" s="199"/>
      <c r="AR703" s="199"/>
      <c r="AS703" s="199"/>
      <c r="AT703" s="199"/>
      <c r="AU703" s="199"/>
    </row>
    <row r="704" spans="1:47" outlineLevel="1">
      <c r="A704" s="146">
        <v>236</v>
      </c>
      <c r="B704" s="149"/>
      <c r="C704" s="165" t="s">
        <v>1046</v>
      </c>
      <c r="D704" s="189" t="s">
        <v>124</v>
      </c>
      <c r="E704" s="200">
        <v>1</v>
      </c>
      <c r="F704" s="200"/>
      <c r="G704" s="200">
        <f t="shared" si="3"/>
        <v>0</v>
      </c>
      <c r="H704" s="176" t="s">
        <v>953</v>
      </c>
      <c r="I704" s="199"/>
      <c r="J704" s="199"/>
      <c r="K704" s="199"/>
      <c r="L704" s="199"/>
      <c r="M704" s="199"/>
      <c r="N704" s="199"/>
      <c r="O704" s="199"/>
      <c r="P704" s="199"/>
      <c r="Q704" s="199"/>
      <c r="R704" s="199"/>
      <c r="S704" s="199"/>
      <c r="T704" s="199"/>
      <c r="U704" s="199"/>
      <c r="V704" s="199"/>
      <c r="W704" s="199"/>
      <c r="X704" s="199"/>
      <c r="Y704" s="199"/>
      <c r="Z704" s="199"/>
      <c r="AA704" s="199"/>
      <c r="AB704" s="199"/>
      <c r="AC704" s="199"/>
      <c r="AD704" s="199"/>
      <c r="AE704" s="199"/>
      <c r="AF704" s="199"/>
      <c r="AG704" s="199"/>
      <c r="AH704" s="199"/>
      <c r="AI704" s="199"/>
      <c r="AJ704" s="199"/>
      <c r="AK704" s="199"/>
      <c r="AL704" s="199"/>
      <c r="AM704" s="199"/>
      <c r="AN704" s="199"/>
      <c r="AO704" s="199"/>
      <c r="AP704" s="199"/>
      <c r="AQ704" s="199"/>
      <c r="AR704" s="199"/>
      <c r="AS704" s="199"/>
      <c r="AT704" s="199"/>
      <c r="AU704" s="199"/>
    </row>
    <row r="705" spans="1:47" outlineLevel="1">
      <c r="A705" s="146">
        <v>237</v>
      </c>
      <c r="B705" s="149"/>
      <c r="C705" s="165" t="s">
        <v>1048</v>
      </c>
      <c r="D705" s="189" t="s">
        <v>124</v>
      </c>
      <c r="E705" s="200">
        <v>2</v>
      </c>
      <c r="F705" s="200"/>
      <c r="G705" s="200">
        <f t="shared" si="3"/>
        <v>0</v>
      </c>
      <c r="H705" s="176" t="s">
        <v>953</v>
      </c>
      <c r="I705" s="199"/>
      <c r="J705" s="199"/>
      <c r="K705" s="199"/>
      <c r="L705" s="199"/>
      <c r="M705" s="199"/>
      <c r="N705" s="199"/>
      <c r="O705" s="199"/>
      <c r="P705" s="199"/>
      <c r="Q705" s="199"/>
      <c r="R705" s="199"/>
      <c r="S705" s="199"/>
      <c r="T705" s="199"/>
      <c r="U705" s="199"/>
      <c r="V705" s="199"/>
      <c r="W705" s="199"/>
      <c r="X705" s="199"/>
      <c r="Y705" s="199"/>
      <c r="Z705" s="199"/>
      <c r="AA705" s="199"/>
      <c r="AB705" s="199"/>
      <c r="AC705" s="199"/>
      <c r="AD705" s="199"/>
      <c r="AE705" s="199"/>
      <c r="AF705" s="199"/>
      <c r="AG705" s="199"/>
      <c r="AH705" s="199"/>
      <c r="AI705" s="199"/>
      <c r="AJ705" s="199"/>
      <c r="AK705" s="199"/>
      <c r="AL705" s="199"/>
      <c r="AM705" s="199"/>
      <c r="AN705" s="199"/>
      <c r="AO705" s="199"/>
      <c r="AP705" s="199"/>
      <c r="AQ705" s="199"/>
      <c r="AR705" s="199"/>
      <c r="AS705" s="199"/>
      <c r="AT705" s="199"/>
      <c r="AU705" s="199"/>
    </row>
    <row r="706" spans="1:47" outlineLevel="1">
      <c r="A706" s="146">
        <v>238</v>
      </c>
      <c r="B706" s="149"/>
      <c r="C706" s="165" t="s">
        <v>1049</v>
      </c>
      <c r="D706" s="189" t="s">
        <v>124</v>
      </c>
      <c r="E706" s="200">
        <v>1</v>
      </c>
      <c r="F706" s="200"/>
      <c r="G706" s="200">
        <f t="shared" si="3"/>
        <v>0</v>
      </c>
      <c r="H706" s="176" t="s">
        <v>953</v>
      </c>
      <c r="I706" s="199"/>
      <c r="J706" s="199"/>
      <c r="K706" s="199"/>
      <c r="L706" s="199"/>
      <c r="M706" s="199"/>
      <c r="N706" s="199"/>
      <c r="O706" s="199"/>
      <c r="P706" s="199"/>
      <c r="Q706" s="199"/>
      <c r="R706" s="199"/>
      <c r="S706" s="199"/>
      <c r="T706" s="199"/>
      <c r="U706" s="199"/>
      <c r="V706" s="199"/>
      <c r="W706" s="199"/>
      <c r="X706" s="199"/>
      <c r="Y706" s="199"/>
      <c r="Z706" s="199"/>
      <c r="AA706" s="199"/>
      <c r="AB706" s="199"/>
      <c r="AC706" s="199"/>
      <c r="AD706" s="199"/>
      <c r="AE706" s="199"/>
      <c r="AF706" s="199"/>
      <c r="AG706" s="199"/>
      <c r="AH706" s="199"/>
      <c r="AI706" s="199"/>
      <c r="AJ706" s="199"/>
      <c r="AK706" s="199"/>
      <c r="AL706" s="199"/>
      <c r="AM706" s="199"/>
      <c r="AN706" s="199"/>
      <c r="AO706" s="199"/>
      <c r="AP706" s="199"/>
      <c r="AQ706" s="199"/>
      <c r="AR706" s="199"/>
      <c r="AS706" s="199"/>
      <c r="AT706" s="199"/>
      <c r="AU706" s="199"/>
    </row>
    <row r="707" spans="1:47" outlineLevel="1">
      <c r="A707" s="146">
        <v>239</v>
      </c>
      <c r="B707" s="149"/>
      <c r="C707" s="165" t="s">
        <v>1050</v>
      </c>
      <c r="D707" s="189" t="s">
        <v>124</v>
      </c>
      <c r="E707" s="200">
        <v>5</v>
      </c>
      <c r="F707" s="200"/>
      <c r="G707" s="200">
        <f t="shared" si="3"/>
        <v>0</v>
      </c>
      <c r="H707" s="176" t="s">
        <v>953</v>
      </c>
      <c r="I707" s="199"/>
      <c r="J707" s="199"/>
      <c r="K707" s="199"/>
      <c r="L707" s="199"/>
      <c r="M707" s="199"/>
      <c r="N707" s="199"/>
      <c r="O707" s="199"/>
      <c r="P707" s="199"/>
      <c r="Q707" s="199"/>
      <c r="R707" s="199"/>
      <c r="S707" s="199"/>
      <c r="T707" s="199"/>
      <c r="U707" s="199"/>
      <c r="V707" s="199"/>
      <c r="W707" s="199"/>
      <c r="X707" s="199"/>
      <c r="Y707" s="199"/>
      <c r="Z707" s="199"/>
      <c r="AA707" s="199"/>
      <c r="AB707" s="199"/>
      <c r="AC707" s="199"/>
      <c r="AD707" s="199"/>
      <c r="AE707" s="199"/>
      <c r="AF707" s="199"/>
      <c r="AG707" s="199"/>
      <c r="AH707" s="199"/>
      <c r="AI707" s="199"/>
      <c r="AJ707" s="199"/>
      <c r="AK707" s="199"/>
      <c r="AL707" s="199"/>
      <c r="AM707" s="199"/>
      <c r="AN707" s="199"/>
      <c r="AO707" s="199"/>
      <c r="AP707" s="199"/>
      <c r="AQ707" s="199"/>
      <c r="AR707" s="199"/>
      <c r="AS707" s="199"/>
      <c r="AT707" s="199"/>
      <c r="AU707" s="199"/>
    </row>
    <row r="708" spans="1:47" outlineLevel="1">
      <c r="A708" s="146">
        <v>240</v>
      </c>
      <c r="B708" s="149"/>
      <c r="C708" s="165" t="s">
        <v>1051</v>
      </c>
      <c r="D708" s="189" t="s">
        <v>124</v>
      </c>
      <c r="E708" s="200">
        <v>3</v>
      </c>
      <c r="F708" s="200"/>
      <c r="G708" s="200">
        <f t="shared" si="3"/>
        <v>0</v>
      </c>
      <c r="H708" s="176" t="s">
        <v>953</v>
      </c>
      <c r="I708" s="199"/>
      <c r="J708" s="199"/>
      <c r="K708" s="199"/>
      <c r="L708" s="199"/>
      <c r="M708" s="199"/>
      <c r="N708" s="199"/>
      <c r="O708" s="199"/>
      <c r="P708" s="199"/>
      <c r="Q708" s="199"/>
      <c r="R708" s="199"/>
      <c r="S708" s="199"/>
      <c r="T708" s="199"/>
      <c r="U708" s="199"/>
      <c r="V708" s="199"/>
      <c r="W708" s="199"/>
      <c r="X708" s="199"/>
      <c r="Y708" s="199"/>
      <c r="Z708" s="199"/>
      <c r="AA708" s="199"/>
      <c r="AB708" s="199"/>
      <c r="AC708" s="199"/>
      <c r="AD708" s="199"/>
      <c r="AE708" s="199"/>
      <c r="AF708" s="199"/>
      <c r="AG708" s="199"/>
      <c r="AH708" s="199"/>
      <c r="AI708" s="199"/>
      <c r="AJ708" s="199"/>
      <c r="AK708" s="199"/>
      <c r="AL708" s="199"/>
      <c r="AM708" s="199"/>
      <c r="AN708" s="199"/>
      <c r="AO708" s="199"/>
      <c r="AP708" s="199"/>
      <c r="AQ708" s="199"/>
      <c r="AR708" s="199"/>
      <c r="AS708" s="199"/>
      <c r="AT708" s="199"/>
      <c r="AU708" s="199"/>
    </row>
    <row r="709" spans="1:47" outlineLevel="1">
      <c r="A709" s="146">
        <v>241</v>
      </c>
      <c r="B709" s="149"/>
      <c r="C709" s="165" t="s">
        <v>1052</v>
      </c>
      <c r="D709" s="189" t="s">
        <v>124</v>
      </c>
      <c r="E709" s="200">
        <v>2</v>
      </c>
      <c r="F709" s="200"/>
      <c r="G709" s="200">
        <f t="shared" si="3"/>
        <v>0</v>
      </c>
      <c r="H709" s="176" t="s">
        <v>953</v>
      </c>
      <c r="I709" s="199"/>
      <c r="J709" s="199"/>
      <c r="K709" s="199"/>
      <c r="L709" s="199"/>
      <c r="M709" s="199"/>
      <c r="N709" s="199"/>
      <c r="O709" s="199"/>
      <c r="P709" s="199"/>
      <c r="Q709" s="199"/>
      <c r="R709" s="199"/>
      <c r="S709" s="199"/>
      <c r="T709" s="199"/>
      <c r="U709" s="199"/>
      <c r="V709" s="199"/>
      <c r="W709" s="199"/>
      <c r="X709" s="199"/>
      <c r="Y709" s="199"/>
      <c r="Z709" s="199"/>
      <c r="AA709" s="199"/>
      <c r="AB709" s="199"/>
      <c r="AC709" s="199"/>
      <c r="AD709" s="199"/>
      <c r="AE709" s="199"/>
      <c r="AF709" s="199"/>
      <c r="AG709" s="199"/>
      <c r="AH709" s="199"/>
      <c r="AI709" s="199"/>
      <c r="AJ709" s="199"/>
      <c r="AK709" s="199"/>
      <c r="AL709" s="199"/>
      <c r="AM709" s="199"/>
      <c r="AN709" s="199"/>
      <c r="AO709" s="199"/>
      <c r="AP709" s="199"/>
      <c r="AQ709" s="199"/>
      <c r="AR709" s="199"/>
      <c r="AS709" s="199"/>
      <c r="AT709" s="199"/>
      <c r="AU709" s="199"/>
    </row>
    <row r="710" spans="1:47" outlineLevel="1">
      <c r="A710" s="146">
        <v>242</v>
      </c>
      <c r="B710" s="149"/>
      <c r="C710" s="165" t="s">
        <v>1053</v>
      </c>
      <c r="D710" s="189" t="s">
        <v>124</v>
      </c>
      <c r="E710" s="200">
        <v>2</v>
      </c>
      <c r="F710" s="200"/>
      <c r="G710" s="200">
        <f t="shared" si="3"/>
        <v>0</v>
      </c>
      <c r="H710" s="176" t="s">
        <v>953</v>
      </c>
      <c r="I710" s="199"/>
      <c r="J710" s="199"/>
      <c r="K710" s="199"/>
      <c r="L710" s="199"/>
      <c r="M710" s="199"/>
      <c r="N710" s="199"/>
      <c r="O710" s="199"/>
      <c r="P710" s="199"/>
      <c r="Q710" s="199"/>
      <c r="R710" s="199"/>
      <c r="S710" s="199"/>
      <c r="T710" s="199"/>
      <c r="U710" s="199"/>
      <c r="V710" s="199"/>
      <c r="W710" s="199"/>
      <c r="X710" s="199"/>
      <c r="Y710" s="199"/>
      <c r="Z710" s="199"/>
      <c r="AA710" s="199"/>
      <c r="AB710" s="199"/>
      <c r="AC710" s="199"/>
      <c r="AD710" s="199"/>
      <c r="AE710" s="199"/>
      <c r="AF710" s="199"/>
      <c r="AG710" s="199"/>
      <c r="AH710" s="199"/>
      <c r="AI710" s="199"/>
      <c r="AJ710" s="199"/>
      <c r="AK710" s="199"/>
      <c r="AL710" s="199"/>
      <c r="AM710" s="199"/>
      <c r="AN710" s="199"/>
      <c r="AO710" s="199"/>
      <c r="AP710" s="199"/>
      <c r="AQ710" s="199"/>
      <c r="AR710" s="199"/>
      <c r="AS710" s="199"/>
      <c r="AT710" s="199"/>
      <c r="AU710" s="199"/>
    </row>
    <row r="711" spans="1:47" outlineLevel="1">
      <c r="A711" s="146">
        <v>243</v>
      </c>
      <c r="B711" s="149"/>
      <c r="C711" s="165" t="s">
        <v>1054</v>
      </c>
      <c r="D711" s="189" t="s">
        <v>124</v>
      </c>
      <c r="E711" s="200">
        <v>22</v>
      </c>
      <c r="F711" s="200"/>
      <c r="G711" s="200">
        <f t="shared" si="3"/>
        <v>0</v>
      </c>
      <c r="H711" s="176" t="s">
        <v>953</v>
      </c>
      <c r="I711" s="199"/>
      <c r="J711" s="199"/>
      <c r="K711" s="199"/>
      <c r="L711" s="199"/>
      <c r="M711" s="199"/>
      <c r="N711" s="199"/>
      <c r="O711" s="199"/>
      <c r="P711" s="199"/>
      <c r="Q711" s="199"/>
      <c r="R711" s="199"/>
      <c r="S711" s="199"/>
      <c r="T711" s="199"/>
      <c r="U711" s="199"/>
      <c r="V711" s="199"/>
      <c r="W711" s="199"/>
      <c r="X711" s="199"/>
      <c r="Y711" s="199"/>
      <c r="Z711" s="199"/>
      <c r="AA711" s="199"/>
      <c r="AB711" s="199"/>
      <c r="AC711" s="199"/>
      <c r="AD711" s="199"/>
      <c r="AE711" s="199"/>
      <c r="AF711" s="199"/>
      <c r="AG711" s="199"/>
      <c r="AH711" s="199"/>
      <c r="AI711" s="199"/>
      <c r="AJ711" s="199"/>
      <c r="AK711" s="199"/>
      <c r="AL711" s="199"/>
      <c r="AM711" s="199"/>
      <c r="AN711" s="199"/>
      <c r="AO711" s="199"/>
      <c r="AP711" s="199"/>
      <c r="AQ711" s="199"/>
      <c r="AR711" s="199"/>
      <c r="AS711" s="199"/>
      <c r="AT711" s="199"/>
      <c r="AU711" s="199"/>
    </row>
    <row r="712" spans="1:47" outlineLevel="1">
      <c r="A712" s="146">
        <v>244</v>
      </c>
      <c r="B712" s="149"/>
      <c r="C712" s="165" t="s">
        <v>1055</v>
      </c>
      <c r="D712" s="189" t="s">
        <v>124</v>
      </c>
      <c r="E712" s="200">
        <v>1</v>
      </c>
      <c r="F712" s="200"/>
      <c r="G712" s="200">
        <f t="shared" si="3"/>
        <v>0</v>
      </c>
      <c r="H712" s="176" t="s">
        <v>953</v>
      </c>
      <c r="I712" s="199"/>
      <c r="J712" s="199"/>
      <c r="K712" s="199"/>
      <c r="L712" s="199"/>
      <c r="M712" s="199"/>
      <c r="N712" s="199"/>
      <c r="O712" s="199"/>
      <c r="P712" s="199"/>
      <c r="Q712" s="199"/>
      <c r="R712" s="199"/>
      <c r="S712" s="199"/>
      <c r="T712" s="199"/>
      <c r="U712" s="199"/>
      <c r="V712" s="199"/>
      <c r="W712" s="199"/>
      <c r="X712" s="199"/>
      <c r="Y712" s="199"/>
      <c r="Z712" s="199"/>
      <c r="AA712" s="199"/>
      <c r="AB712" s="199"/>
      <c r="AC712" s="199"/>
      <c r="AD712" s="199"/>
      <c r="AE712" s="199"/>
      <c r="AF712" s="199"/>
      <c r="AG712" s="199"/>
      <c r="AH712" s="199"/>
      <c r="AI712" s="199"/>
      <c r="AJ712" s="199"/>
      <c r="AK712" s="199"/>
      <c r="AL712" s="199"/>
      <c r="AM712" s="199"/>
      <c r="AN712" s="199"/>
      <c r="AO712" s="199"/>
      <c r="AP712" s="199"/>
      <c r="AQ712" s="199"/>
      <c r="AR712" s="199"/>
      <c r="AS712" s="199"/>
      <c r="AT712" s="199"/>
      <c r="AU712" s="199"/>
    </row>
    <row r="713" spans="1:47" outlineLevel="1">
      <c r="A713" s="146">
        <v>245</v>
      </c>
      <c r="B713" s="149"/>
      <c r="C713" s="165" t="s">
        <v>1056</v>
      </c>
      <c r="D713" s="189" t="s">
        <v>124</v>
      </c>
      <c r="E713" s="200">
        <v>3</v>
      </c>
      <c r="F713" s="200"/>
      <c r="G713" s="200">
        <f t="shared" si="3"/>
        <v>0</v>
      </c>
      <c r="H713" s="176" t="s">
        <v>953</v>
      </c>
      <c r="I713" s="199"/>
      <c r="J713" s="199"/>
      <c r="K713" s="199"/>
      <c r="L713" s="199"/>
      <c r="M713" s="199"/>
      <c r="N713" s="199"/>
      <c r="O713" s="199"/>
      <c r="P713" s="199"/>
      <c r="Q713" s="199"/>
      <c r="R713" s="199"/>
      <c r="S713" s="199"/>
      <c r="T713" s="199"/>
      <c r="U713" s="199"/>
      <c r="V713" s="199"/>
      <c r="W713" s="199"/>
      <c r="X713" s="199"/>
      <c r="Y713" s="199"/>
      <c r="Z713" s="199"/>
      <c r="AA713" s="199"/>
      <c r="AB713" s="199"/>
      <c r="AC713" s="199"/>
      <c r="AD713" s="199"/>
      <c r="AE713" s="199"/>
      <c r="AF713" s="199"/>
      <c r="AG713" s="199"/>
      <c r="AH713" s="199"/>
      <c r="AI713" s="199"/>
      <c r="AJ713" s="199"/>
      <c r="AK713" s="199"/>
      <c r="AL713" s="199"/>
      <c r="AM713" s="199"/>
      <c r="AN713" s="199"/>
      <c r="AO713" s="199"/>
      <c r="AP713" s="199"/>
      <c r="AQ713" s="199"/>
      <c r="AR713" s="199"/>
      <c r="AS713" s="199"/>
      <c r="AT713" s="199"/>
      <c r="AU713" s="199"/>
    </row>
    <row r="714" spans="1:47" outlineLevel="1">
      <c r="A714" s="146">
        <v>246</v>
      </c>
      <c r="B714" s="149"/>
      <c r="C714" s="165" t="s">
        <v>1057</v>
      </c>
      <c r="D714" s="189" t="s">
        <v>234</v>
      </c>
      <c r="E714" s="200">
        <v>190</v>
      </c>
      <c r="F714" s="200"/>
      <c r="G714" s="200">
        <f t="shared" si="3"/>
        <v>0</v>
      </c>
      <c r="H714" s="176" t="s">
        <v>953</v>
      </c>
      <c r="I714" s="199"/>
      <c r="J714" s="199"/>
      <c r="K714" s="199"/>
      <c r="L714" s="199"/>
      <c r="M714" s="199"/>
      <c r="N714" s="199"/>
      <c r="O714" s="199"/>
      <c r="P714" s="199"/>
      <c r="Q714" s="199"/>
      <c r="R714" s="199"/>
      <c r="S714" s="199"/>
      <c r="T714" s="199"/>
      <c r="U714" s="199"/>
      <c r="V714" s="199"/>
      <c r="W714" s="199"/>
      <c r="X714" s="199"/>
      <c r="Y714" s="199"/>
      <c r="Z714" s="199"/>
      <c r="AA714" s="199"/>
      <c r="AB714" s="199"/>
      <c r="AC714" s="199"/>
      <c r="AD714" s="199"/>
      <c r="AE714" s="199"/>
      <c r="AF714" s="199"/>
      <c r="AG714" s="199"/>
      <c r="AH714" s="199"/>
      <c r="AI714" s="199"/>
      <c r="AJ714" s="199"/>
      <c r="AK714" s="199"/>
      <c r="AL714" s="199"/>
      <c r="AM714" s="199"/>
      <c r="AN714" s="199"/>
      <c r="AO714" s="199"/>
      <c r="AP714" s="199"/>
      <c r="AQ714" s="199"/>
      <c r="AR714" s="199"/>
      <c r="AS714" s="199"/>
      <c r="AT714" s="199"/>
      <c r="AU714" s="199"/>
    </row>
    <row r="715" spans="1:47" outlineLevel="1">
      <c r="A715" s="146">
        <v>247</v>
      </c>
      <c r="B715" s="149"/>
      <c r="C715" s="165" t="s">
        <v>1058</v>
      </c>
      <c r="D715" s="189" t="s">
        <v>0</v>
      </c>
      <c r="E715" s="200">
        <v>1.77</v>
      </c>
      <c r="F715" s="200"/>
      <c r="G715" s="200">
        <f t="shared" si="3"/>
        <v>0</v>
      </c>
      <c r="H715" s="176" t="s">
        <v>953</v>
      </c>
      <c r="I715" s="199"/>
      <c r="J715" s="199"/>
      <c r="K715" s="199"/>
      <c r="L715" s="199"/>
      <c r="M715" s="199"/>
      <c r="N715" s="199"/>
      <c r="O715" s="199"/>
      <c r="P715" s="199"/>
      <c r="Q715" s="199"/>
      <c r="R715" s="199"/>
      <c r="S715" s="199"/>
      <c r="T715" s="199"/>
      <c r="U715" s="199"/>
      <c r="V715" s="199"/>
      <c r="W715" s="199"/>
      <c r="X715" s="199"/>
      <c r="Y715" s="199"/>
      <c r="Z715" s="199"/>
      <c r="AA715" s="199"/>
      <c r="AB715" s="199"/>
      <c r="AC715" s="199"/>
      <c r="AD715" s="199"/>
      <c r="AE715" s="199"/>
      <c r="AF715" s="199"/>
      <c r="AG715" s="199"/>
      <c r="AH715" s="199"/>
      <c r="AI715" s="199"/>
      <c r="AJ715" s="199"/>
      <c r="AK715" s="199"/>
      <c r="AL715" s="199"/>
      <c r="AM715" s="199"/>
      <c r="AN715" s="199"/>
      <c r="AO715" s="199"/>
      <c r="AP715" s="199"/>
      <c r="AQ715" s="199"/>
      <c r="AR715" s="199"/>
      <c r="AS715" s="199"/>
      <c r="AT715" s="199"/>
      <c r="AU715" s="199"/>
    </row>
    <row r="716" spans="1:47" outlineLevel="1">
      <c r="A716" s="146"/>
      <c r="B716" s="149"/>
      <c r="C716" s="165"/>
      <c r="D716" s="189"/>
      <c r="E716" s="200"/>
      <c r="F716" s="200"/>
      <c r="G716" s="200"/>
      <c r="H716" s="176"/>
      <c r="I716" s="199"/>
      <c r="J716" s="199"/>
      <c r="K716" s="199"/>
      <c r="L716" s="199"/>
      <c r="M716" s="199"/>
      <c r="N716" s="199"/>
      <c r="O716" s="199"/>
      <c r="P716" s="199"/>
      <c r="Q716" s="199"/>
      <c r="R716" s="199"/>
      <c r="S716" s="199"/>
      <c r="T716" s="199"/>
      <c r="U716" s="199"/>
      <c r="V716" s="199"/>
      <c r="W716" s="199"/>
      <c r="X716" s="199"/>
      <c r="Y716" s="199"/>
      <c r="Z716" s="199"/>
      <c r="AA716" s="199"/>
      <c r="AB716" s="199"/>
      <c r="AC716" s="199"/>
      <c r="AD716" s="199"/>
      <c r="AE716" s="199"/>
      <c r="AF716" s="199"/>
      <c r="AG716" s="199"/>
      <c r="AH716" s="199"/>
      <c r="AI716" s="199"/>
      <c r="AJ716" s="199"/>
      <c r="AK716" s="199"/>
      <c r="AL716" s="199"/>
      <c r="AM716" s="199"/>
      <c r="AN716" s="199"/>
      <c r="AO716" s="199"/>
      <c r="AP716" s="199"/>
      <c r="AQ716" s="199"/>
      <c r="AR716" s="199"/>
      <c r="AS716" s="199"/>
      <c r="AT716" s="199"/>
      <c r="AU716" s="199"/>
    </row>
    <row r="717" spans="1:47" outlineLevel="1">
      <c r="A717" s="146"/>
      <c r="B717" s="149"/>
      <c r="C717" s="165" t="s">
        <v>1059</v>
      </c>
      <c r="D717" s="189"/>
      <c r="E717" s="200"/>
      <c r="F717" s="200"/>
      <c r="G717" s="200"/>
      <c r="H717" s="176"/>
      <c r="I717" s="199"/>
      <c r="J717" s="199"/>
      <c r="K717" s="199"/>
      <c r="L717" s="199"/>
      <c r="M717" s="199"/>
      <c r="N717" s="199"/>
      <c r="O717" s="199"/>
      <c r="P717" s="199"/>
      <c r="Q717" s="199"/>
      <c r="R717" s="199"/>
      <c r="S717" s="199"/>
      <c r="T717" s="199"/>
      <c r="U717" s="199"/>
      <c r="V717" s="199"/>
      <c r="W717" s="199"/>
      <c r="X717" s="199"/>
      <c r="Y717" s="199"/>
      <c r="Z717" s="199"/>
      <c r="AA717" s="199"/>
      <c r="AB717" s="199"/>
      <c r="AC717" s="199"/>
      <c r="AD717" s="199"/>
      <c r="AE717" s="199"/>
      <c r="AF717" s="199"/>
      <c r="AG717" s="199"/>
      <c r="AH717" s="199"/>
      <c r="AI717" s="199"/>
      <c r="AJ717" s="199"/>
      <c r="AK717" s="199"/>
      <c r="AL717" s="199"/>
      <c r="AM717" s="199"/>
      <c r="AN717" s="199"/>
      <c r="AO717" s="199"/>
      <c r="AP717" s="199"/>
      <c r="AQ717" s="199"/>
      <c r="AR717" s="199"/>
      <c r="AS717" s="199"/>
      <c r="AT717" s="199"/>
      <c r="AU717" s="199"/>
    </row>
    <row r="718" spans="1:47" outlineLevel="1">
      <c r="A718" s="146"/>
      <c r="B718" s="149"/>
      <c r="C718" s="165" t="s">
        <v>1060</v>
      </c>
      <c r="D718" s="189"/>
      <c r="E718" s="200"/>
      <c r="F718" s="200"/>
      <c r="G718" s="200"/>
      <c r="H718" s="176"/>
      <c r="I718" s="199"/>
      <c r="J718" s="199"/>
      <c r="K718" s="199"/>
      <c r="L718" s="199"/>
      <c r="M718" s="199"/>
      <c r="N718" s="199"/>
      <c r="O718" s="199"/>
      <c r="P718" s="199"/>
      <c r="Q718" s="199"/>
      <c r="R718" s="199"/>
      <c r="S718" s="199"/>
      <c r="T718" s="199"/>
      <c r="U718" s="199"/>
      <c r="V718" s="199"/>
      <c r="W718" s="199"/>
      <c r="X718" s="199"/>
      <c r="Y718" s="199"/>
      <c r="Z718" s="199"/>
      <c r="AA718" s="199"/>
      <c r="AB718" s="199"/>
      <c r="AC718" s="199"/>
      <c r="AD718" s="199"/>
      <c r="AE718" s="199"/>
      <c r="AF718" s="199"/>
      <c r="AG718" s="199"/>
      <c r="AH718" s="199"/>
      <c r="AI718" s="199"/>
      <c r="AJ718" s="199"/>
      <c r="AK718" s="199"/>
      <c r="AL718" s="199"/>
      <c r="AM718" s="199"/>
      <c r="AN718" s="199"/>
      <c r="AO718" s="199"/>
      <c r="AP718" s="199"/>
      <c r="AQ718" s="199"/>
      <c r="AR718" s="199"/>
      <c r="AS718" s="199"/>
      <c r="AT718" s="199"/>
      <c r="AU718" s="199"/>
    </row>
    <row r="719" spans="1:47" outlineLevel="1">
      <c r="A719" s="146">
        <v>248</v>
      </c>
      <c r="B719" s="149"/>
      <c r="C719" s="165" t="s">
        <v>1061</v>
      </c>
      <c r="D719" s="189" t="s">
        <v>234</v>
      </c>
      <c r="E719" s="200">
        <v>110</v>
      </c>
      <c r="F719" s="200"/>
      <c r="G719" s="200">
        <f t="shared" ref="G719:G746" si="4">ROUND(E719*F719,2)</f>
        <v>0</v>
      </c>
      <c r="H719" s="176" t="s">
        <v>953</v>
      </c>
      <c r="I719" s="199"/>
      <c r="J719" s="199"/>
      <c r="K719" s="199"/>
      <c r="L719" s="199"/>
      <c r="M719" s="199"/>
      <c r="N719" s="199"/>
      <c r="O719" s="199"/>
      <c r="P719" s="199"/>
      <c r="Q719" s="199"/>
      <c r="R719" s="199"/>
      <c r="S719" s="199"/>
      <c r="T719" s="199"/>
      <c r="U719" s="199"/>
      <c r="V719" s="199"/>
      <c r="W719" s="199"/>
      <c r="X719" s="199"/>
      <c r="Y719" s="199"/>
      <c r="Z719" s="199"/>
      <c r="AA719" s="199"/>
      <c r="AB719" s="199"/>
      <c r="AC719" s="199"/>
      <c r="AD719" s="199"/>
      <c r="AE719" s="199"/>
      <c r="AF719" s="199"/>
      <c r="AG719" s="199"/>
      <c r="AH719" s="199"/>
      <c r="AI719" s="199"/>
      <c r="AJ719" s="199"/>
      <c r="AK719" s="199"/>
      <c r="AL719" s="199"/>
      <c r="AM719" s="199"/>
      <c r="AN719" s="199"/>
      <c r="AO719" s="199"/>
      <c r="AP719" s="199"/>
      <c r="AQ719" s="199"/>
      <c r="AR719" s="199"/>
      <c r="AS719" s="199"/>
      <c r="AT719" s="199"/>
      <c r="AU719" s="199"/>
    </row>
    <row r="720" spans="1:47" outlineLevel="1">
      <c r="A720" s="146">
        <v>249</v>
      </c>
      <c r="B720" s="149"/>
      <c r="C720" s="165" t="s">
        <v>1062</v>
      </c>
      <c r="D720" s="189" t="s">
        <v>234</v>
      </c>
      <c r="E720" s="200">
        <v>40</v>
      </c>
      <c r="F720" s="200"/>
      <c r="G720" s="200">
        <f t="shared" si="4"/>
        <v>0</v>
      </c>
      <c r="H720" s="176" t="s">
        <v>953</v>
      </c>
      <c r="I720" s="199"/>
      <c r="J720" s="199"/>
      <c r="K720" s="199"/>
      <c r="L720" s="199"/>
      <c r="M720" s="199"/>
      <c r="N720" s="199"/>
      <c r="O720" s="199"/>
      <c r="P720" s="199"/>
      <c r="Q720" s="199"/>
      <c r="R720" s="199"/>
      <c r="S720" s="199"/>
      <c r="T720" s="199"/>
      <c r="U720" s="199"/>
      <c r="V720" s="199"/>
      <c r="W720" s="199"/>
      <c r="X720" s="199"/>
      <c r="Y720" s="199"/>
      <c r="Z720" s="199"/>
      <c r="AA720" s="199"/>
      <c r="AB720" s="199"/>
      <c r="AC720" s="199"/>
      <c r="AD720" s="199"/>
      <c r="AE720" s="199"/>
      <c r="AF720" s="199"/>
      <c r="AG720" s="199"/>
      <c r="AH720" s="199"/>
      <c r="AI720" s="199"/>
      <c r="AJ720" s="199"/>
      <c r="AK720" s="199"/>
      <c r="AL720" s="199"/>
      <c r="AM720" s="199"/>
      <c r="AN720" s="199"/>
      <c r="AO720" s="199"/>
      <c r="AP720" s="199"/>
      <c r="AQ720" s="199"/>
      <c r="AR720" s="199"/>
      <c r="AS720" s="199"/>
      <c r="AT720" s="199"/>
      <c r="AU720" s="199"/>
    </row>
    <row r="721" spans="1:47" outlineLevel="1">
      <c r="A721" s="146">
        <v>250</v>
      </c>
      <c r="B721" s="149"/>
      <c r="C721" s="165" t="s">
        <v>1063</v>
      </c>
      <c r="D721" s="189" t="s">
        <v>234</v>
      </c>
      <c r="E721" s="200">
        <v>70</v>
      </c>
      <c r="F721" s="200"/>
      <c r="G721" s="200">
        <f t="shared" si="4"/>
        <v>0</v>
      </c>
      <c r="H721" s="176" t="s">
        <v>953</v>
      </c>
      <c r="I721" s="199"/>
      <c r="J721" s="199"/>
      <c r="K721" s="199"/>
      <c r="L721" s="199"/>
      <c r="M721" s="199"/>
      <c r="N721" s="199"/>
      <c r="O721" s="199"/>
      <c r="P721" s="199"/>
      <c r="Q721" s="199"/>
      <c r="R721" s="199"/>
      <c r="S721" s="199"/>
      <c r="T721" s="199"/>
      <c r="U721" s="199"/>
      <c r="V721" s="199"/>
      <c r="W721" s="199"/>
      <c r="X721" s="199"/>
      <c r="Y721" s="199"/>
      <c r="Z721" s="199"/>
      <c r="AA721" s="199"/>
      <c r="AB721" s="199"/>
      <c r="AC721" s="199"/>
      <c r="AD721" s="199"/>
      <c r="AE721" s="199"/>
      <c r="AF721" s="199"/>
      <c r="AG721" s="199"/>
      <c r="AH721" s="199"/>
      <c r="AI721" s="199"/>
      <c r="AJ721" s="199"/>
      <c r="AK721" s="199"/>
      <c r="AL721" s="199"/>
      <c r="AM721" s="199"/>
      <c r="AN721" s="199"/>
      <c r="AO721" s="199"/>
      <c r="AP721" s="199"/>
      <c r="AQ721" s="199"/>
      <c r="AR721" s="199"/>
      <c r="AS721" s="199"/>
      <c r="AT721" s="199"/>
      <c r="AU721" s="199"/>
    </row>
    <row r="722" spans="1:47" outlineLevel="1">
      <c r="A722" s="146"/>
      <c r="B722" s="149"/>
      <c r="C722" s="165" t="s">
        <v>1064</v>
      </c>
      <c r="D722" s="189"/>
      <c r="E722" s="200"/>
      <c r="F722" s="200"/>
      <c r="G722" s="200">
        <f t="shared" si="4"/>
        <v>0</v>
      </c>
      <c r="H722" s="176"/>
      <c r="I722" s="199"/>
      <c r="J722" s="199"/>
      <c r="K722" s="199"/>
      <c r="L722" s="199"/>
      <c r="M722" s="199"/>
      <c r="N722" s="199"/>
      <c r="O722" s="199"/>
      <c r="P722" s="199"/>
      <c r="Q722" s="199"/>
      <c r="R722" s="199"/>
      <c r="S722" s="199"/>
      <c r="T722" s="199"/>
      <c r="U722" s="199"/>
      <c r="V722" s="199"/>
      <c r="W722" s="199"/>
      <c r="X722" s="199"/>
      <c r="Y722" s="199"/>
      <c r="Z722" s="199"/>
      <c r="AA722" s="199"/>
      <c r="AB722" s="199"/>
      <c r="AC722" s="199"/>
      <c r="AD722" s="199"/>
      <c r="AE722" s="199"/>
      <c r="AF722" s="199"/>
      <c r="AG722" s="199"/>
      <c r="AH722" s="199"/>
      <c r="AI722" s="199"/>
      <c r="AJ722" s="199"/>
      <c r="AK722" s="199"/>
      <c r="AL722" s="199"/>
      <c r="AM722" s="199"/>
      <c r="AN722" s="199"/>
      <c r="AO722" s="199"/>
      <c r="AP722" s="199"/>
      <c r="AQ722" s="199"/>
      <c r="AR722" s="199"/>
      <c r="AS722" s="199"/>
      <c r="AT722" s="199"/>
      <c r="AU722" s="199"/>
    </row>
    <row r="723" spans="1:47" outlineLevel="1">
      <c r="A723" s="146">
        <v>251</v>
      </c>
      <c r="B723" s="149"/>
      <c r="C723" s="165" t="s">
        <v>1065</v>
      </c>
      <c r="D723" s="189" t="s">
        <v>234</v>
      </c>
      <c r="E723" s="200">
        <v>90</v>
      </c>
      <c r="F723" s="200"/>
      <c r="G723" s="200">
        <f t="shared" si="4"/>
        <v>0</v>
      </c>
      <c r="H723" s="176" t="s">
        <v>953</v>
      </c>
      <c r="I723" s="199"/>
      <c r="J723" s="199"/>
      <c r="K723" s="199"/>
      <c r="L723" s="199"/>
      <c r="M723" s="199"/>
      <c r="N723" s="199"/>
      <c r="O723" s="199"/>
      <c r="P723" s="199"/>
      <c r="Q723" s="199"/>
      <c r="R723" s="199"/>
      <c r="S723" s="199"/>
      <c r="T723" s="199"/>
      <c r="U723" s="199"/>
      <c r="V723" s="199"/>
      <c r="W723" s="199"/>
      <c r="X723" s="199"/>
      <c r="Y723" s="199"/>
      <c r="Z723" s="199"/>
      <c r="AA723" s="199"/>
      <c r="AB723" s="199"/>
      <c r="AC723" s="199"/>
      <c r="AD723" s="199"/>
      <c r="AE723" s="199"/>
      <c r="AF723" s="199"/>
      <c r="AG723" s="199"/>
      <c r="AH723" s="199"/>
      <c r="AI723" s="199"/>
      <c r="AJ723" s="199"/>
      <c r="AK723" s="199"/>
      <c r="AL723" s="199"/>
      <c r="AM723" s="199"/>
      <c r="AN723" s="199"/>
      <c r="AO723" s="199"/>
      <c r="AP723" s="199"/>
      <c r="AQ723" s="199"/>
      <c r="AR723" s="199"/>
      <c r="AS723" s="199"/>
      <c r="AT723" s="199"/>
      <c r="AU723" s="199"/>
    </row>
    <row r="724" spans="1:47" outlineLevel="1">
      <c r="A724" s="146">
        <v>252</v>
      </c>
      <c r="B724" s="149"/>
      <c r="C724" s="165" t="s">
        <v>1066</v>
      </c>
      <c r="D724" s="189" t="s">
        <v>234</v>
      </c>
      <c r="E724" s="200">
        <v>40</v>
      </c>
      <c r="F724" s="200"/>
      <c r="G724" s="200">
        <f t="shared" si="4"/>
        <v>0</v>
      </c>
      <c r="H724" s="176" t="s">
        <v>953</v>
      </c>
      <c r="I724" s="199"/>
      <c r="J724" s="199"/>
      <c r="K724" s="199"/>
      <c r="L724" s="199"/>
      <c r="M724" s="199"/>
      <c r="N724" s="199"/>
      <c r="O724" s="199"/>
      <c r="P724" s="199"/>
      <c r="Q724" s="199"/>
      <c r="R724" s="199"/>
      <c r="S724" s="199"/>
      <c r="T724" s="199"/>
      <c r="U724" s="199"/>
      <c r="V724" s="199"/>
      <c r="W724" s="199"/>
      <c r="X724" s="199"/>
      <c r="Y724" s="199"/>
      <c r="Z724" s="199"/>
      <c r="AA724" s="199"/>
      <c r="AB724" s="199"/>
      <c r="AC724" s="199"/>
      <c r="AD724" s="199"/>
      <c r="AE724" s="199"/>
      <c r="AF724" s="199"/>
      <c r="AG724" s="199"/>
      <c r="AH724" s="199"/>
      <c r="AI724" s="199"/>
      <c r="AJ724" s="199"/>
      <c r="AK724" s="199"/>
      <c r="AL724" s="199"/>
      <c r="AM724" s="199"/>
      <c r="AN724" s="199"/>
      <c r="AO724" s="199"/>
      <c r="AP724" s="199"/>
      <c r="AQ724" s="199"/>
      <c r="AR724" s="199"/>
      <c r="AS724" s="199"/>
      <c r="AT724" s="199"/>
      <c r="AU724" s="199"/>
    </row>
    <row r="725" spans="1:47" outlineLevel="1">
      <c r="A725" s="146">
        <v>253</v>
      </c>
      <c r="B725" s="149"/>
      <c r="C725" s="165" t="s">
        <v>1067</v>
      </c>
      <c r="D725" s="189" t="s">
        <v>234</v>
      </c>
      <c r="E725" s="200">
        <v>40</v>
      </c>
      <c r="F725" s="200"/>
      <c r="G725" s="200">
        <f t="shared" si="4"/>
        <v>0</v>
      </c>
      <c r="H725" s="176" t="s">
        <v>953</v>
      </c>
      <c r="I725" s="199"/>
      <c r="J725" s="199"/>
      <c r="K725" s="199"/>
      <c r="L725" s="199"/>
      <c r="M725" s="199"/>
      <c r="N725" s="199"/>
      <c r="O725" s="199"/>
      <c r="P725" s="199"/>
      <c r="Q725" s="199"/>
      <c r="R725" s="199"/>
      <c r="S725" s="199"/>
      <c r="T725" s="199"/>
      <c r="U725" s="199"/>
      <c r="V725" s="199"/>
      <c r="W725" s="199"/>
      <c r="X725" s="199"/>
      <c r="Y725" s="199"/>
      <c r="Z725" s="199"/>
      <c r="AA725" s="199"/>
      <c r="AB725" s="199"/>
      <c r="AC725" s="199"/>
      <c r="AD725" s="199"/>
      <c r="AE725" s="199"/>
      <c r="AF725" s="199"/>
      <c r="AG725" s="199"/>
      <c r="AH725" s="199"/>
      <c r="AI725" s="199"/>
      <c r="AJ725" s="199"/>
      <c r="AK725" s="199"/>
      <c r="AL725" s="199"/>
      <c r="AM725" s="199"/>
      <c r="AN725" s="199"/>
      <c r="AO725" s="199"/>
      <c r="AP725" s="199"/>
      <c r="AQ725" s="199"/>
      <c r="AR725" s="199"/>
      <c r="AS725" s="199"/>
      <c r="AT725" s="199"/>
      <c r="AU725" s="199"/>
    </row>
    <row r="726" spans="1:47" outlineLevel="1">
      <c r="A726" s="146"/>
      <c r="B726" s="149"/>
      <c r="C726" s="165" t="s">
        <v>1068</v>
      </c>
      <c r="D726" s="189"/>
      <c r="E726" s="200"/>
      <c r="F726" s="200"/>
      <c r="G726" s="200">
        <f t="shared" si="4"/>
        <v>0</v>
      </c>
      <c r="H726" s="176"/>
      <c r="I726" s="199"/>
      <c r="J726" s="199"/>
      <c r="K726" s="199"/>
      <c r="L726" s="199"/>
      <c r="M726" s="199"/>
      <c r="N726" s="199"/>
      <c r="O726" s="199"/>
      <c r="P726" s="199"/>
      <c r="Q726" s="199"/>
      <c r="R726" s="199"/>
      <c r="S726" s="199"/>
      <c r="T726" s="199"/>
      <c r="U726" s="199"/>
      <c r="V726" s="199"/>
      <c r="W726" s="199"/>
      <c r="X726" s="199"/>
      <c r="Y726" s="199"/>
      <c r="Z726" s="199"/>
      <c r="AA726" s="199"/>
      <c r="AB726" s="199"/>
      <c r="AC726" s="199"/>
      <c r="AD726" s="199"/>
      <c r="AE726" s="199"/>
      <c r="AF726" s="199"/>
      <c r="AG726" s="199"/>
      <c r="AH726" s="199"/>
      <c r="AI726" s="199"/>
      <c r="AJ726" s="199"/>
      <c r="AK726" s="199"/>
      <c r="AL726" s="199"/>
      <c r="AM726" s="199"/>
      <c r="AN726" s="199"/>
      <c r="AO726" s="199"/>
      <c r="AP726" s="199"/>
      <c r="AQ726" s="199"/>
      <c r="AR726" s="199"/>
      <c r="AS726" s="199"/>
      <c r="AT726" s="199"/>
      <c r="AU726" s="199"/>
    </row>
    <row r="727" spans="1:47" outlineLevel="1">
      <c r="A727" s="146">
        <v>254</v>
      </c>
      <c r="B727" s="149"/>
      <c r="C727" s="165" t="s">
        <v>1069</v>
      </c>
      <c r="D727" s="189" t="s">
        <v>234</v>
      </c>
      <c r="E727" s="200">
        <v>20</v>
      </c>
      <c r="F727" s="200"/>
      <c r="G727" s="200">
        <f t="shared" si="4"/>
        <v>0</v>
      </c>
      <c r="H727" s="176" t="s">
        <v>953</v>
      </c>
      <c r="I727" s="199"/>
      <c r="J727" s="199"/>
      <c r="K727" s="199"/>
      <c r="L727" s="199"/>
      <c r="M727" s="199"/>
      <c r="N727" s="199"/>
      <c r="O727" s="199"/>
      <c r="P727" s="199"/>
      <c r="Q727" s="199"/>
      <c r="R727" s="199"/>
      <c r="S727" s="199"/>
      <c r="T727" s="199"/>
      <c r="U727" s="199"/>
      <c r="V727" s="199"/>
      <c r="W727" s="199"/>
      <c r="X727" s="199"/>
      <c r="Y727" s="199"/>
      <c r="Z727" s="199"/>
      <c r="AA727" s="199"/>
      <c r="AB727" s="199"/>
      <c r="AC727" s="199"/>
      <c r="AD727" s="199"/>
      <c r="AE727" s="199"/>
      <c r="AF727" s="199"/>
      <c r="AG727" s="199"/>
      <c r="AH727" s="199"/>
      <c r="AI727" s="199"/>
      <c r="AJ727" s="199"/>
      <c r="AK727" s="199"/>
      <c r="AL727" s="199"/>
      <c r="AM727" s="199"/>
      <c r="AN727" s="199"/>
      <c r="AO727" s="199"/>
      <c r="AP727" s="199"/>
      <c r="AQ727" s="199"/>
      <c r="AR727" s="199"/>
      <c r="AS727" s="199"/>
      <c r="AT727" s="199"/>
      <c r="AU727" s="199"/>
    </row>
    <row r="728" spans="1:47" outlineLevel="1">
      <c r="A728" s="146">
        <v>255</v>
      </c>
      <c r="B728" s="149"/>
      <c r="C728" s="165" t="s">
        <v>1070</v>
      </c>
      <c r="D728" s="189" t="s">
        <v>234</v>
      </c>
      <c r="E728" s="200">
        <v>20</v>
      </c>
      <c r="F728" s="200"/>
      <c r="G728" s="200">
        <f t="shared" si="4"/>
        <v>0</v>
      </c>
      <c r="H728" s="176" t="s">
        <v>953</v>
      </c>
      <c r="I728" s="199"/>
      <c r="J728" s="199"/>
      <c r="K728" s="199"/>
      <c r="L728" s="199"/>
      <c r="M728" s="199"/>
      <c r="N728" s="199"/>
      <c r="O728" s="199"/>
      <c r="P728" s="199"/>
      <c r="Q728" s="199"/>
      <c r="R728" s="199"/>
      <c r="S728" s="199"/>
      <c r="T728" s="199"/>
      <c r="U728" s="199"/>
      <c r="V728" s="199"/>
      <c r="W728" s="199"/>
      <c r="X728" s="199"/>
      <c r="Y728" s="199"/>
      <c r="Z728" s="199"/>
      <c r="AA728" s="199"/>
      <c r="AB728" s="199"/>
      <c r="AC728" s="199"/>
      <c r="AD728" s="199"/>
      <c r="AE728" s="199"/>
      <c r="AF728" s="199"/>
      <c r="AG728" s="199"/>
      <c r="AH728" s="199"/>
      <c r="AI728" s="199"/>
      <c r="AJ728" s="199"/>
      <c r="AK728" s="199"/>
      <c r="AL728" s="199"/>
      <c r="AM728" s="199"/>
      <c r="AN728" s="199"/>
      <c r="AO728" s="199"/>
      <c r="AP728" s="199"/>
      <c r="AQ728" s="199"/>
      <c r="AR728" s="199"/>
      <c r="AS728" s="199"/>
      <c r="AT728" s="199"/>
      <c r="AU728" s="199"/>
    </row>
    <row r="729" spans="1:47" outlineLevel="1">
      <c r="A729" s="146">
        <v>256</v>
      </c>
      <c r="B729" s="149"/>
      <c r="C729" s="165" t="s">
        <v>1071</v>
      </c>
      <c r="D729" s="189" t="s">
        <v>124</v>
      </c>
      <c r="E729" s="200">
        <v>4</v>
      </c>
      <c r="F729" s="200"/>
      <c r="G729" s="200">
        <f t="shared" si="4"/>
        <v>0</v>
      </c>
      <c r="H729" s="176" t="s">
        <v>953</v>
      </c>
      <c r="I729" s="199"/>
      <c r="J729" s="199"/>
      <c r="K729" s="199"/>
      <c r="L729" s="199"/>
      <c r="M729" s="199"/>
      <c r="N729" s="199"/>
      <c r="O729" s="199"/>
      <c r="P729" s="199"/>
      <c r="Q729" s="199"/>
      <c r="R729" s="199"/>
      <c r="S729" s="199"/>
      <c r="T729" s="199"/>
      <c r="U729" s="199"/>
      <c r="V729" s="199"/>
      <c r="W729" s="199"/>
      <c r="X729" s="199"/>
      <c r="Y729" s="199"/>
      <c r="Z729" s="199"/>
      <c r="AA729" s="199"/>
      <c r="AB729" s="199"/>
      <c r="AC729" s="199"/>
      <c r="AD729" s="199"/>
      <c r="AE729" s="199"/>
      <c r="AF729" s="199"/>
      <c r="AG729" s="199"/>
      <c r="AH729" s="199"/>
      <c r="AI729" s="199"/>
      <c r="AJ729" s="199"/>
      <c r="AK729" s="199"/>
      <c r="AL729" s="199"/>
      <c r="AM729" s="199"/>
      <c r="AN729" s="199"/>
      <c r="AO729" s="199"/>
      <c r="AP729" s="199"/>
      <c r="AQ729" s="199"/>
      <c r="AR729" s="199"/>
      <c r="AS729" s="199"/>
      <c r="AT729" s="199"/>
      <c r="AU729" s="199"/>
    </row>
    <row r="730" spans="1:47" outlineLevel="1">
      <c r="A730" s="146">
        <v>257</v>
      </c>
      <c r="B730" s="149"/>
      <c r="C730" s="165" t="s">
        <v>1072</v>
      </c>
      <c r="D730" s="189" t="s">
        <v>124</v>
      </c>
      <c r="E730" s="200">
        <v>1</v>
      </c>
      <c r="F730" s="200"/>
      <c r="G730" s="200">
        <f t="shared" si="4"/>
        <v>0</v>
      </c>
      <c r="H730" s="176" t="s">
        <v>953</v>
      </c>
      <c r="I730" s="199"/>
      <c r="J730" s="199"/>
      <c r="K730" s="199"/>
      <c r="L730" s="199"/>
      <c r="M730" s="199"/>
      <c r="N730" s="199"/>
      <c r="O730" s="199"/>
      <c r="P730" s="199"/>
      <c r="Q730" s="199"/>
      <c r="R730" s="199"/>
      <c r="S730" s="199"/>
      <c r="T730" s="199"/>
      <c r="U730" s="199"/>
      <c r="V730" s="199"/>
      <c r="W730" s="199"/>
      <c r="X730" s="199"/>
      <c r="Y730" s="199"/>
      <c r="Z730" s="199"/>
      <c r="AA730" s="199"/>
      <c r="AB730" s="199"/>
      <c r="AC730" s="199"/>
      <c r="AD730" s="199"/>
      <c r="AE730" s="199"/>
      <c r="AF730" s="199"/>
      <c r="AG730" s="199"/>
      <c r="AH730" s="199"/>
      <c r="AI730" s="199"/>
      <c r="AJ730" s="199"/>
      <c r="AK730" s="199"/>
      <c r="AL730" s="199"/>
      <c r="AM730" s="199"/>
      <c r="AN730" s="199"/>
      <c r="AO730" s="199"/>
      <c r="AP730" s="199"/>
      <c r="AQ730" s="199"/>
      <c r="AR730" s="199"/>
      <c r="AS730" s="199"/>
      <c r="AT730" s="199"/>
      <c r="AU730" s="199"/>
    </row>
    <row r="731" spans="1:47" outlineLevel="1">
      <c r="A731" s="146">
        <v>258</v>
      </c>
      <c r="B731" s="149"/>
      <c r="C731" s="165" t="s">
        <v>1073</v>
      </c>
      <c r="D731" s="189" t="s">
        <v>124</v>
      </c>
      <c r="E731" s="200">
        <v>2</v>
      </c>
      <c r="F731" s="200"/>
      <c r="G731" s="200">
        <f t="shared" si="4"/>
        <v>0</v>
      </c>
      <c r="H731" s="176" t="s">
        <v>953</v>
      </c>
      <c r="I731" s="199"/>
      <c r="J731" s="199"/>
      <c r="K731" s="199"/>
      <c r="L731" s="199"/>
      <c r="M731" s="199"/>
      <c r="N731" s="199"/>
      <c r="O731" s="199"/>
      <c r="P731" s="199"/>
      <c r="Q731" s="199"/>
      <c r="R731" s="199"/>
      <c r="S731" s="199"/>
      <c r="T731" s="199"/>
      <c r="U731" s="199"/>
      <c r="V731" s="199"/>
      <c r="W731" s="199"/>
      <c r="X731" s="199"/>
      <c r="Y731" s="199"/>
      <c r="Z731" s="199"/>
      <c r="AA731" s="199"/>
      <c r="AB731" s="199"/>
      <c r="AC731" s="199"/>
      <c r="AD731" s="199"/>
      <c r="AE731" s="199"/>
      <c r="AF731" s="199"/>
      <c r="AG731" s="199"/>
      <c r="AH731" s="199"/>
      <c r="AI731" s="199"/>
      <c r="AJ731" s="199"/>
      <c r="AK731" s="199"/>
      <c r="AL731" s="199"/>
      <c r="AM731" s="199"/>
      <c r="AN731" s="199"/>
      <c r="AO731" s="199"/>
      <c r="AP731" s="199"/>
      <c r="AQ731" s="199"/>
      <c r="AR731" s="199"/>
      <c r="AS731" s="199"/>
      <c r="AT731" s="199"/>
      <c r="AU731" s="199"/>
    </row>
    <row r="732" spans="1:47" outlineLevel="1">
      <c r="A732" s="146">
        <v>259</v>
      </c>
      <c r="B732" s="149"/>
      <c r="C732" s="165" t="s">
        <v>1074</v>
      </c>
      <c r="D732" s="189" t="s">
        <v>124</v>
      </c>
      <c r="E732" s="200">
        <v>2</v>
      </c>
      <c r="F732" s="200"/>
      <c r="G732" s="200">
        <f t="shared" si="4"/>
        <v>0</v>
      </c>
      <c r="H732" s="176" t="s">
        <v>953</v>
      </c>
      <c r="I732" s="199"/>
      <c r="J732" s="199"/>
      <c r="K732" s="199"/>
      <c r="L732" s="199"/>
      <c r="M732" s="199"/>
      <c r="N732" s="199"/>
      <c r="O732" s="199"/>
      <c r="P732" s="199"/>
      <c r="Q732" s="199"/>
      <c r="R732" s="199"/>
      <c r="S732" s="199"/>
      <c r="T732" s="199"/>
      <c r="U732" s="199"/>
      <c r="V732" s="199"/>
      <c r="W732" s="199"/>
      <c r="X732" s="199"/>
      <c r="Y732" s="199"/>
      <c r="Z732" s="199"/>
      <c r="AA732" s="199"/>
      <c r="AB732" s="199"/>
      <c r="AC732" s="199"/>
      <c r="AD732" s="199"/>
      <c r="AE732" s="199"/>
      <c r="AF732" s="199"/>
      <c r="AG732" s="199"/>
      <c r="AH732" s="199"/>
      <c r="AI732" s="199"/>
      <c r="AJ732" s="199"/>
      <c r="AK732" s="199"/>
      <c r="AL732" s="199"/>
      <c r="AM732" s="199"/>
      <c r="AN732" s="199"/>
      <c r="AO732" s="199"/>
      <c r="AP732" s="199"/>
      <c r="AQ732" s="199"/>
      <c r="AR732" s="199"/>
      <c r="AS732" s="199"/>
      <c r="AT732" s="199"/>
      <c r="AU732" s="199"/>
    </row>
    <row r="733" spans="1:47" outlineLevel="1">
      <c r="A733" s="146">
        <v>260</v>
      </c>
      <c r="B733" s="149"/>
      <c r="C733" s="165" t="s">
        <v>1075</v>
      </c>
      <c r="D733" s="189" t="s">
        <v>124</v>
      </c>
      <c r="E733" s="200">
        <v>6</v>
      </c>
      <c r="F733" s="200"/>
      <c r="G733" s="200">
        <f t="shared" si="4"/>
        <v>0</v>
      </c>
      <c r="H733" s="176" t="s">
        <v>953</v>
      </c>
      <c r="I733" s="199"/>
      <c r="J733" s="199"/>
      <c r="K733" s="199"/>
      <c r="L733" s="199"/>
      <c r="M733" s="199"/>
      <c r="N733" s="199"/>
      <c r="O733" s="199"/>
      <c r="P733" s="199"/>
      <c r="Q733" s="199"/>
      <c r="R733" s="199"/>
      <c r="S733" s="199"/>
      <c r="T733" s="199"/>
      <c r="U733" s="199"/>
      <c r="V733" s="199"/>
      <c r="W733" s="199"/>
      <c r="X733" s="199"/>
      <c r="Y733" s="199"/>
      <c r="Z733" s="199"/>
      <c r="AA733" s="199"/>
      <c r="AB733" s="199"/>
      <c r="AC733" s="199"/>
      <c r="AD733" s="199"/>
      <c r="AE733" s="199"/>
      <c r="AF733" s="199"/>
      <c r="AG733" s="199"/>
      <c r="AH733" s="199"/>
      <c r="AI733" s="199"/>
      <c r="AJ733" s="199"/>
      <c r="AK733" s="199"/>
      <c r="AL733" s="199"/>
      <c r="AM733" s="199"/>
      <c r="AN733" s="199"/>
      <c r="AO733" s="199"/>
      <c r="AP733" s="199"/>
      <c r="AQ733" s="199"/>
      <c r="AR733" s="199"/>
      <c r="AS733" s="199"/>
      <c r="AT733" s="199"/>
      <c r="AU733" s="199"/>
    </row>
    <row r="734" spans="1:47" outlineLevel="1">
      <c r="A734" s="146">
        <v>261</v>
      </c>
      <c r="B734" s="149"/>
      <c r="C734" s="165" t="s">
        <v>1076</v>
      </c>
      <c r="D734" s="189" t="s">
        <v>124</v>
      </c>
      <c r="E734" s="200">
        <v>4</v>
      </c>
      <c r="F734" s="200"/>
      <c r="G734" s="200">
        <f t="shared" si="4"/>
        <v>0</v>
      </c>
      <c r="H734" s="176" t="s">
        <v>953</v>
      </c>
      <c r="I734" s="199"/>
      <c r="J734" s="199"/>
      <c r="K734" s="199"/>
      <c r="L734" s="199"/>
      <c r="M734" s="199"/>
      <c r="N734" s="199"/>
      <c r="O734" s="199"/>
      <c r="P734" s="199"/>
      <c r="Q734" s="199"/>
      <c r="R734" s="199"/>
      <c r="S734" s="199"/>
      <c r="T734" s="199"/>
      <c r="U734" s="199"/>
      <c r="V734" s="199"/>
      <c r="W734" s="199"/>
      <c r="X734" s="199"/>
      <c r="Y734" s="199"/>
      <c r="Z734" s="199"/>
      <c r="AA734" s="199"/>
      <c r="AB734" s="199"/>
      <c r="AC734" s="199"/>
      <c r="AD734" s="199"/>
      <c r="AE734" s="199"/>
      <c r="AF734" s="199"/>
      <c r="AG734" s="199"/>
      <c r="AH734" s="199"/>
      <c r="AI734" s="199"/>
      <c r="AJ734" s="199"/>
      <c r="AK734" s="199"/>
      <c r="AL734" s="199"/>
      <c r="AM734" s="199"/>
      <c r="AN734" s="199"/>
      <c r="AO734" s="199"/>
      <c r="AP734" s="199"/>
      <c r="AQ734" s="199"/>
      <c r="AR734" s="199"/>
      <c r="AS734" s="199"/>
      <c r="AT734" s="199"/>
      <c r="AU734" s="199"/>
    </row>
    <row r="735" spans="1:47" outlineLevel="1">
      <c r="A735" s="146">
        <v>262</v>
      </c>
      <c r="B735" s="149"/>
      <c r="C735" s="165" t="s">
        <v>1077</v>
      </c>
      <c r="D735" s="189" t="s">
        <v>124</v>
      </c>
      <c r="E735" s="200">
        <v>3</v>
      </c>
      <c r="F735" s="200"/>
      <c r="G735" s="200">
        <f t="shared" si="4"/>
        <v>0</v>
      </c>
      <c r="H735" s="176" t="s">
        <v>953</v>
      </c>
      <c r="I735" s="199"/>
      <c r="J735" s="199"/>
      <c r="K735" s="199"/>
      <c r="L735" s="199"/>
      <c r="M735" s="199"/>
      <c r="N735" s="199"/>
      <c r="O735" s="199"/>
      <c r="P735" s="199"/>
      <c r="Q735" s="199"/>
      <c r="R735" s="199"/>
      <c r="S735" s="199"/>
      <c r="T735" s="199"/>
      <c r="U735" s="199"/>
      <c r="V735" s="199"/>
      <c r="W735" s="199"/>
      <c r="X735" s="199"/>
      <c r="Y735" s="199"/>
      <c r="Z735" s="199"/>
      <c r="AA735" s="199"/>
      <c r="AB735" s="199"/>
      <c r="AC735" s="199"/>
      <c r="AD735" s="199"/>
      <c r="AE735" s="199"/>
      <c r="AF735" s="199"/>
      <c r="AG735" s="199"/>
      <c r="AH735" s="199"/>
      <c r="AI735" s="199"/>
      <c r="AJ735" s="199"/>
      <c r="AK735" s="199"/>
      <c r="AL735" s="199"/>
      <c r="AM735" s="199"/>
      <c r="AN735" s="199"/>
      <c r="AO735" s="199"/>
      <c r="AP735" s="199"/>
      <c r="AQ735" s="199"/>
      <c r="AR735" s="199"/>
      <c r="AS735" s="199"/>
      <c r="AT735" s="199"/>
      <c r="AU735" s="199"/>
    </row>
    <row r="736" spans="1:47" outlineLevel="1">
      <c r="A736" s="146">
        <v>263</v>
      </c>
      <c r="B736" s="149"/>
      <c r="C736" s="165" t="s">
        <v>1662</v>
      </c>
      <c r="D736" s="189" t="s">
        <v>124</v>
      </c>
      <c r="E736" s="200">
        <v>1</v>
      </c>
      <c r="F736" s="200"/>
      <c r="G736" s="200">
        <f t="shared" si="4"/>
        <v>0</v>
      </c>
      <c r="H736" s="176" t="s">
        <v>953</v>
      </c>
      <c r="I736" s="199"/>
      <c r="J736" s="199"/>
      <c r="K736" s="199"/>
      <c r="L736" s="199"/>
      <c r="M736" s="199"/>
      <c r="N736" s="199"/>
      <c r="O736" s="199"/>
      <c r="P736" s="199"/>
      <c r="Q736" s="199"/>
      <c r="R736" s="199"/>
      <c r="S736" s="199"/>
      <c r="T736" s="199"/>
      <c r="U736" s="199"/>
      <c r="V736" s="199"/>
      <c r="W736" s="199"/>
      <c r="X736" s="199"/>
      <c r="Y736" s="199"/>
      <c r="Z736" s="199"/>
      <c r="AA736" s="199"/>
      <c r="AB736" s="199"/>
      <c r="AC736" s="199"/>
      <c r="AD736" s="199"/>
      <c r="AE736" s="199"/>
      <c r="AF736" s="199"/>
      <c r="AG736" s="199"/>
      <c r="AH736" s="199"/>
      <c r="AI736" s="199"/>
      <c r="AJ736" s="199"/>
      <c r="AK736" s="199"/>
      <c r="AL736" s="199"/>
      <c r="AM736" s="199"/>
      <c r="AN736" s="199"/>
      <c r="AO736" s="199"/>
      <c r="AP736" s="199"/>
      <c r="AQ736" s="199"/>
      <c r="AR736" s="199"/>
      <c r="AS736" s="199"/>
      <c r="AT736" s="199"/>
      <c r="AU736" s="199"/>
    </row>
    <row r="737" spans="1:47" outlineLevel="1">
      <c r="A737" s="146">
        <v>264</v>
      </c>
      <c r="B737" s="149"/>
      <c r="C737" s="165" t="s">
        <v>1078</v>
      </c>
      <c r="D737" s="189" t="s">
        <v>124</v>
      </c>
      <c r="E737" s="200">
        <v>1</v>
      </c>
      <c r="F737" s="200"/>
      <c r="G737" s="200">
        <f t="shared" si="4"/>
        <v>0</v>
      </c>
      <c r="H737" s="176" t="s">
        <v>953</v>
      </c>
      <c r="I737" s="199"/>
      <c r="J737" s="199"/>
      <c r="K737" s="199"/>
      <c r="L737" s="199"/>
      <c r="M737" s="199"/>
      <c r="N737" s="199"/>
      <c r="O737" s="199"/>
      <c r="P737" s="199"/>
      <c r="Q737" s="199"/>
      <c r="R737" s="199"/>
      <c r="S737" s="199"/>
      <c r="T737" s="199"/>
      <c r="U737" s="199"/>
      <c r="V737" s="199"/>
      <c r="W737" s="199"/>
      <c r="X737" s="199"/>
      <c r="Y737" s="199"/>
      <c r="Z737" s="199"/>
      <c r="AA737" s="199"/>
      <c r="AB737" s="199"/>
      <c r="AC737" s="199"/>
      <c r="AD737" s="199"/>
      <c r="AE737" s="199"/>
      <c r="AF737" s="199"/>
      <c r="AG737" s="199"/>
      <c r="AH737" s="199"/>
      <c r="AI737" s="199"/>
      <c r="AJ737" s="199"/>
      <c r="AK737" s="199"/>
      <c r="AL737" s="199"/>
      <c r="AM737" s="199"/>
      <c r="AN737" s="199"/>
      <c r="AO737" s="199"/>
      <c r="AP737" s="199"/>
      <c r="AQ737" s="199"/>
      <c r="AR737" s="199"/>
      <c r="AS737" s="199"/>
      <c r="AT737" s="199"/>
      <c r="AU737" s="199"/>
    </row>
    <row r="738" spans="1:47" outlineLevel="1">
      <c r="A738" s="146">
        <v>265</v>
      </c>
      <c r="B738" s="149"/>
      <c r="C738" s="165" t="s">
        <v>1079</v>
      </c>
      <c r="D738" s="189" t="s">
        <v>124</v>
      </c>
      <c r="E738" s="200">
        <v>1</v>
      </c>
      <c r="F738" s="200"/>
      <c r="G738" s="200">
        <f t="shared" si="4"/>
        <v>0</v>
      </c>
      <c r="H738" s="176" t="s">
        <v>953</v>
      </c>
      <c r="I738" s="199"/>
      <c r="J738" s="199"/>
      <c r="K738" s="199"/>
      <c r="L738" s="199"/>
      <c r="M738" s="199"/>
      <c r="N738" s="199"/>
      <c r="O738" s="199"/>
      <c r="P738" s="199"/>
      <c r="Q738" s="199"/>
      <c r="R738" s="199"/>
      <c r="S738" s="199"/>
      <c r="T738" s="199"/>
      <c r="U738" s="199"/>
      <c r="V738" s="199"/>
      <c r="W738" s="199"/>
      <c r="X738" s="199"/>
      <c r="Y738" s="199"/>
      <c r="Z738" s="199"/>
      <c r="AA738" s="199"/>
      <c r="AB738" s="199"/>
      <c r="AC738" s="199"/>
      <c r="AD738" s="199"/>
      <c r="AE738" s="199"/>
      <c r="AF738" s="199"/>
      <c r="AG738" s="199"/>
      <c r="AH738" s="199"/>
      <c r="AI738" s="199"/>
      <c r="AJ738" s="199"/>
      <c r="AK738" s="199"/>
      <c r="AL738" s="199"/>
      <c r="AM738" s="199"/>
      <c r="AN738" s="199"/>
      <c r="AO738" s="199"/>
      <c r="AP738" s="199"/>
      <c r="AQ738" s="199"/>
      <c r="AR738" s="199"/>
      <c r="AS738" s="199"/>
      <c r="AT738" s="199"/>
      <c r="AU738" s="199"/>
    </row>
    <row r="739" spans="1:47" outlineLevel="1">
      <c r="A739" s="146">
        <v>266</v>
      </c>
      <c r="B739" s="149"/>
      <c r="C739" s="165" t="s">
        <v>1080</v>
      </c>
      <c r="D739" s="189" t="s">
        <v>124</v>
      </c>
      <c r="E739" s="200">
        <v>1</v>
      </c>
      <c r="F739" s="200"/>
      <c r="G739" s="200">
        <f t="shared" si="4"/>
        <v>0</v>
      </c>
      <c r="H739" s="176" t="s">
        <v>953</v>
      </c>
      <c r="I739" s="199"/>
      <c r="J739" s="199"/>
      <c r="K739" s="199"/>
      <c r="L739" s="199"/>
      <c r="M739" s="199"/>
      <c r="N739" s="199"/>
      <c r="O739" s="199"/>
      <c r="P739" s="199"/>
      <c r="Q739" s="199"/>
      <c r="R739" s="199"/>
      <c r="S739" s="199"/>
      <c r="T739" s="199"/>
      <c r="U739" s="199"/>
      <c r="V739" s="199"/>
      <c r="W739" s="199"/>
      <c r="X739" s="199"/>
      <c r="Y739" s="199"/>
      <c r="Z739" s="199"/>
      <c r="AA739" s="199"/>
      <c r="AB739" s="199"/>
      <c r="AC739" s="199"/>
      <c r="AD739" s="199"/>
      <c r="AE739" s="199"/>
      <c r="AF739" s="199"/>
      <c r="AG739" s="199"/>
      <c r="AH739" s="199"/>
      <c r="AI739" s="199"/>
      <c r="AJ739" s="199"/>
      <c r="AK739" s="199"/>
      <c r="AL739" s="199"/>
      <c r="AM739" s="199"/>
      <c r="AN739" s="199"/>
      <c r="AO739" s="199"/>
      <c r="AP739" s="199"/>
      <c r="AQ739" s="199"/>
      <c r="AR739" s="199"/>
      <c r="AS739" s="199"/>
      <c r="AT739" s="199"/>
      <c r="AU739" s="199"/>
    </row>
    <row r="740" spans="1:47" outlineLevel="1">
      <c r="A740" s="146">
        <v>267</v>
      </c>
      <c r="B740" s="149"/>
      <c r="C740" s="165" t="s">
        <v>1081</v>
      </c>
      <c r="D740" s="189" t="s">
        <v>124</v>
      </c>
      <c r="E740" s="200">
        <v>1</v>
      </c>
      <c r="F740" s="200"/>
      <c r="G740" s="200">
        <f t="shared" si="4"/>
        <v>0</v>
      </c>
      <c r="H740" s="176" t="s">
        <v>953</v>
      </c>
      <c r="I740" s="199"/>
      <c r="J740" s="199"/>
      <c r="K740" s="199"/>
      <c r="L740" s="199"/>
      <c r="M740" s="199"/>
      <c r="N740" s="199"/>
      <c r="O740" s="199"/>
      <c r="P740" s="199"/>
      <c r="Q740" s="199"/>
      <c r="R740" s="199"/>
      <c r="S740" s="199"/>
      <c r="T740" s="199"/>
      <c r="U740" s="199"/>
      <c r="V740" s="199"/>
      <c r="W740" s="199"/>
      <c r="X740" s="199"/>
      <c r="Y740" s="199"/>
      <c r="Z740" s="199"/>
      <c r="AA740" s="199"/>
      <c r="AB740" s="199"/>
      <c r="AC740" s="199"/>
      <c r="AD740" s="199"/>
      <c r="AE740" s="199"/>
      <c r="AF740" s="199"/>
      <c r="AG740" s="199"/>
      <c r="AH740" s="199"/>
      <c r="AI740" s="199"/>
      <c r="AJ740" s="199"/>
      <c r="AK740" s="199"/>
      <c r="AL740" s="199"/>
      <c r="AM740" s="199"/>
      <c r="AN740" s="199"/>
      <c r="AO740" s="199"/>
      <c r="AP740" s="199"/>
      <c r="AQ740" s="199"/>
      <c r="AR740" s="199"/>
      <c r="AS740" s="199"/>
      <c r="AT740" s="199"/>
      <c r="AU740" s="199"/>
    </row>
    <row r="741" spans="1:47" outlineLevel="1">
      <c r="A741" s="146">
        <v>268</v>
      </c>
      <c r="B741" s="149"/>
      <c r="C741" s="165" t="s">
        <v>1082</v>
      </c>
      <c r="D741" s="189" t="s">
        <v>1111</v>
      </c>
      <c r="E741" s="200">
        <v>1</v>
      </c>
      <c r="F741" s="200"/>
      <c r="G741" s="200">
        <f t="shared" si="4"/>
        <v>0</v>
      </c>
      <c r="H741" s="176" t="s">
        <v>953</v>
      </c>
      <c r="I741" s="199"/>
      <c r="J741" s="199"/>
      <c r="K741" s="199"/>
      <c r="L741" s="199"/>
      <c r="M741" s="199"/>
      <c r="N741" s="199"/>
      <c r="O741" s="199"/>
      <c r="P741" s="199"/>
      <c r="Q741" s="199"/>
      <c r="R741" s="199"/>
      <c r="S741" s="199"/>
      <c r="T741" s="199"/>
      <c r="U741" s="199"/>
      <c r="V741" s="199"/>
      <c r="W741" s="199"/>
      <c r="X741" s="199"/>
      <c r="Y741" s="199"/>
      <c r="Z741" s="199"/>
      <c r="AA741" s="199"/>
      <c r="AB741" s="199"/>
      <c r="AC741" s="199"/>
      <c r="AD741" s="199"/>
      <c r="AE741" s="199"/>
      <c r="AF741" s="199"/>
      <c r="AG741" s="199"/>
      <c r="AH741" s="199"/>
      <c r="AI741" s="199"/>
      <c r="AJ741" s="199"/>
      <c r="AK741" s="199"/>
      <c r="AL741" s="199"/>
      <c r="AM741" s="199"/>
      <c r="AN741" s="199"/>
      <c r="AO741" s="199"/>
      <c r="AP741" s="199"/>
      <c r="AQ741" s="199"/>
      <c r="AR741" s="199"/>
      <c r="AS741" s="199"/>
      <c r="AT741" s="199"/>
      <c r="AU741" s="199"/>
    </row>
    <row r="742" spans="1:47" outlineLevel="1">
      <c r="A742" s="146">
        <v>269</v>
      </c>
      <c r="B742" s="149"/>
      <c r="C742" s="165" t="s">
        <v>1083</v>
      </c>
      <c r="D742" s="189" t="s">
        <v>1111</v>
      </c>
      <c r="E742" s="200">
        <v>5</v>
      </c>
      <c r="F742" s="200"/>
      <c r="G742" s="200">
        <f t="shared" si="4"/>
        <v>0</v>
      </c>
      <c r="H742" s="176" t="s">
        <v>953</v>
      </c>
      <c r="I742" s="199"/>
      <c r="J742" s="199"/>
      <c r="K742" s="199"/>
      <c r="L742" s="199"/>
      <c r="M742" s="199"/>
      <c r="N742" s="199"/>
      <c r="O742" s="199"/>
      <c r="P742" s="199"/>
      <c r="Q742" s="199"/>
      <c r="R742" s="199"/>
      <c r="S742" s="199"/>
      <c r="T742" s="199"/>
      <c r="U742" s="199"/>
      <c r="V742" s="199"/>
      <c r="W742" s="199"/>
      <c r="X742" s="199"/>
      <c r="Y742" s="199"/>
      <c r="Z742" s="199"/>
      <c r="AA742" s="199"/>
      <c r="AB742" s="199"/>
      <c r="AC742" s="199"/>
      <c r="AD742" s="199"/>
      <c r="AE742" s="199"/>
      <c r="AF742" s="199"/>
      <c r="AG742" s="199"/>
      <c r="AH742" s="199"/>
      <c r="AI742" s="199"/>
      <c r="AJ742" s="199"/>
      <c r="AK742" s="199"/>
      <c r="AL742" s="199"/>
      <c r="AM742" s="199"/>
      <c r="AN742" s="199"/>
      <c r="AO742" s="199"/>
      <c r="AP742" s="199"/>
      <c r="AQ742" s="199"/>
      <c r="AR742" s="199"/>
      <c r="AS742" s="199"/>
      <c r="AT742" s="199"/>
      <c r="AU742" s="199"/>
    </row>
    <row r="743" spans="1:47" outlineLevel="1">
      <c r="A743" s="146">
        <v>270</v>
      </c>
      <c r="B743" s="149"/>
      <c r="C743" s="165" t="s">
        <v>1084</v>
      </c>
      <c r="D743" s="189" t="s">
        <v>124</v>
      </c>
      <c r="E743" s="200">
        <v>37</v>
      </c>
      <c r="F743" s="200"/>
      <c r="G743" s="200">
        <f t="shared" si="4"/>
        <v>0</v>
      </c>
      <c r="H743" s="176" t="s">
        <v>953</v>
      </c>
      <c r="I743" s="199"/>
      <c r="J743" s="199"/>
      <c r="K743" s="199"/>
      <c r="L743" s="199"/>
      <c r="M743" s="199"/>
      <c r="N743" s="199"/>
      <c r="O743" s="199"/>
      <c r="P743" s="199"/>
      <c r="Q743" s="199"/>
      <c r="R743" s="199"/>
      <c r="S743" s="199"/>
      <c r="T743" s="199"/>
      <c r="U743" s="199"/>
      <c r="V743" s="199"/>
      <c r="W743" s="199"/>
      <c r="X743" s="199"/>
      <c r="Y743" s="199"/>
      <c r="Z743" s="199"/>
      <c r="AA743" s="199"/>
      <c r="AB743" s="199"/>
      <c r="AC743" s="199"/>
      <c r="AD743" s="199"/>
      <c r="AE743" s="199"/>
      <c r="AF743" s="199"/>
      <c r="AG743" s="199"/>
      <c r="AH743" s="199"/>
      <c r="AI743" s="199"/>
      <c r="AJ743" s="199"/>
      <c r="AK743" s="199"/>
      <c r="AL743" s="199"/>
      <c r="AM743" s="199"/>
      <c r="AN743" s="199"/>
      <c r="AO743" s="199"/>
      <c r="AP743" s="199"/>
      <c r="AQ743" s="199"/>
      <c r="AR743" s="199"/>
      <c r="AS743" s="199"/>
      <c r="AT743" s="199"/>
      <c r="AU743" s="199"/>
    </row>
    <row r="744" spans="1:47" outlineLevel="1">
      <c r="A744" s="146">
        <v>271</v>
      </c>
      <c r="B744" s="149"/>
      <c r="C744" s="165" t="s">
        <v>1085</v>
      </c>
      <c r="D744" s="189" t="s">
        <v>234</v>
      </c>
      <c r="E744" s="200">
        <v>220</v>
      </c>
      <c r="F744" s="200"/>
      <c r="G744" s="200">
        <f t="shared" si="4"/>
        <v>0</v>
      </c>
      <c r="H744" s="176" t="s">
        <v>953</v>
      </c>
      <c r="I744" s="199"/>
      <c r="J744" s="199"/>
      <c r="K744" s="199"/>
      <c r="L744" s="199"/>
      <c r="M744" s="199"/>
      <c r="N744" s="199"/>
      <c r="O744" s="199"/>
      <c r="P744" s="199"/>
      <c r="Q744" s="199"/>
      <c r="R744" s="199"/>
      <c r="S744" s="199"/>
      <c r="T744" s="199"/>
      <c r="U744" s="199"/>
      <c r="V744" s="199"/>
      <c r="W744" s="199"/>
      <c r="X744" s="199"/>
      <c r="Y744" s="199"/>
      <c r="Z744" s="199"/>
      <c r="AA744" s="199"/>
      <c r="AB744" s="199"/>
      <c r="AC744" s="199"/>
      <c r="AD744" s="199"/>
      <c r="AE744" s="199"/>
      <c r="AF744" s="199"/>
      <c r="AG744" s="199"/>
      <c r="AH744" s="199"/>
      <c r="AI744" s="199"/>
      <c r="AJ744" s="199"/>
      <c r="AK744" s="199"/>
      <c r="AL744" s="199"/>
      <c r="AM744" s="199"/>
      <c r="AN744" s="199"/>
      <c r="AO744" s="199"/>
      <c r="AP744" s="199"/>
      <c r="AQ744" s="199"/>
      <c r="AR744" s="199"/>
      <c r="AS744" s="199"/>
      <c r="AT744" s="199"/>
      <c r="AU744" s="199"/>
    </row>
    <row r="745" spans="1:47" outlineLevel="1">
      <c r="A745" s="146">
        <v>272</v>
      </c>
      <c r="B745" s="149"/>
      <c r="C745" s="165" t="s">
        <v>1086</v>
      </c>
      <c r="D745" s="189" t="s">
        <v>234</v>
      </c>
      <c r="E745" s="200">
        <v>220</v>
      </c>
      <c r="F745" s="200"/>
      <c r="G745" s="200">
        <f t="shared" si="4"/>
        <v>0</v>
      </c>
      <c r="H745" s="176" t="s">
        <v>953</v>
      </c>
      <c r="I745" s="199"/>
      <c r="J745" s="199"/>
      <c r="K745" s="199"/>
      <c r="L745" s="199"/>
      <c r="M745" s="199"/>
      <c r="N745" s="199"/>
      <c r="O745" s="199"/>
      <c r="P745" s="199"/>
      <c r="Q745" s="199"/>
      <c r="R745" s="199"/>
      <c r="S745" s="199"/>
      <c r="T745" s="199"/>
      <c r="U745" s="199"/>
      <c r="V745" s="199"/>
      <c r="W745" s="199"/>
      <c r="X745" s="199"/>
      <c r="Y745" s="199"/>
      <c r="Z745" s="199"/>
      <c r="AA745" s="199"/>
      <c r="AB745" s="199"/>
      <c r="AC745" s="199"/>
      <c r="AD745" s="199"/>
      <c r="AE745" s="199"/>
      <c r="AF745" s="199"/>
      <c r="AG745" s="199"/>
      <c r="AH745" s="199"/>
      <c r="AI745" s="199"/>
      <c r="AJ745" s="199"/>
      <c r="AK745" s="199"/>
      <c r="AL745" s="199"/>
      <c r="AM745" s="199"/>
      <c r="AN745" s="199"/>
      <c r="AO745" s="199"/>
      <c r="AP745" s="199"/>
      <c r="AQ745" s="199"/>
      <c r="AR745" s="199"/>
      <c r="AS745" s="199"/>
      <c r="AT745" s="199"/>
      <c r="AU745" s="199"/>
    </row>
    <row r="746" spans="1:47" outlineLevel="1">
      <c r="A746" s="146" t="s">
        <v>1663</v>
      </c>
      <c r="B746" s="149"/>
      <c r="C746" s="165" t="s">
        <v>1058</v>
      </c>
      <c r="D746" s="189" t="s">
        <v>0</v>
      </c>
      <c r="E746" s="200">
        <v>1.7</v>
      </c>
      <c r="F746" s="200"/>
      <c r="G746" s="200">
        <f t="shared" si="4"/>
        <v>0</v>
      </c>
      <c r="H746" s="176" t="s">
        <v>953</v>
      </c>
      <c r="I746" s="199"/>
      <c r="J746" s="199"/>
      <c r="K746" s="199"/>
      <c r="L746" s="199"/>
      <c r="M746" s="199"/>
      <c r="N746" s="199"/>
      <c r="O746" s="199"/>
      <c r="P746" s="199"/>
      <c r="Q746" s="199"/>
      <c r="R746" s="199"/>
      <c r="S746" s="199"/>
      <c r="T746" s="199"/>
      <c r="U746" s="199"/>
      <c r="V746" s="199"/>
      <c r="W746" s="199"/>
      <c r="X746" s="199"/>
      <c r="Y746" s="199"/>
      <c r="Z746" s="199"/>
      <c r="AA746" s="199"/>
      <c r="AB746" s="199"/>
      <c r="AC746" s="199"/>
      <c r="AD746" s="199"/>
      <c r="AE746" s="199"/>
      <c r="AF746" s="199"/>
      <c r="AG746" s="199"/>
      <c r="AH746" s="199"/>
      <c r="AI746" s="199"/>
      <c r="AJ746" s="199"/>
      <c r="AK746" s="199"/>
      <c r="AL746" s="199"/>
      <c r="AM746" s="199"/>
      <c r="AN746" s="199"/>
      <c r="AO746" s="199"/>
      <c r="AP746" s="199"/>
      <c r="AQ746" s="199"/>
      <c r="AR746" s="199"/>
      <c r="AS746" s="199"/>
      <c r="AT746" s="199"/>
      <c r="AU746" s="199"/>
    </row>
    <row r="747" spans="1:47" outlineLevel="1">
      <c r="A747" s="146"/>
      <c r="B747" s="149"/>
      <c r="C747" s="165"/>
      <c r="D747" s="189"/>
      <c r="E747" s="200"/>
      <c r="F747" s="200"/>
      <c r="G747" s="200"/>
      <c r="H747" s="176"/>
      <c r="I747" s="199"/>
      <c r="J747" s="199"/>
      <c r="K747" s="199"/>
      <c r="L747" s="199"/>
      <c r="M747" s="199"/>
      <c r="N747" s="199"/>
      <c r="O747" s="199"/>
      <c r="P747" s="199"/>
      <c r="Q747" s="199"/>
      <c r="R747" s="199"/>
      <c r="S747" s="199"/>
      <c r="T747" s="199"/>
      <c r="U747" s="199"/>
      <c r="V747" s="199"/>
      <c r="W747" s="199"/>
      <c r="X747" s="199"/>
      <c r="Y747" s="199"/>
      <c r="Z747" s="199"/>
      <c r="AA747" s="199"/>
      <c r="AB747" s="199"/>
      <c r="AC747" s="199"/>
      <c r="AD747" s="199"/>
      <c r="AE747" s="199"/>
      <c r="AF747" s="199"/>
      <c r="AG747" s="199"/>
      <c r="AH747" s="199"/>
      <c r="AI747" s="199"/>
      <c r="AJ747" s="199"/>
      <c r="AK747" s="199"/>
      <c r="AL747" s="199"/>
      <c r="AM747" s="199"/>
      <c r="AN747" s="199"/>
      <c r="AO747" s="199"/>
      <c r="AP747" s="199"/>
      <c r="AQ747" s="199"/>
      <c r="AR747" s="199"/>
      <c r="AS747" s="199"/>
      <c r="AT747" s="199"/>
      <c r="AU747" s="199"/>
    </row>
    <row r="748" spans="1:47" outlineLevel="1">
      <c r="A748" s="146"/>
      <c r="B748" s="149"/>
      <c r="C748" s="165" t="s">
        <v>1087</v>
      </c>
      <c r="D748" s="189"/>
      <c r="E748" s="200"/>
      <c r="F748" s="200"/>
      <c r="G748" s="200">
        <f t="shared" ref="G748:G770" si="5">ROUND(E748*F748,2)</f>
        <v>0</v>
      </c>
      <c r="H748" s="176"/>
      <c r="I748" s="199"/>
      <c r="J748" s="199"/>
      <c r="K748" s="199"/>
      <c r="L748" s="199"/>
      <c r="M748" s="199"/>
      <c r="N748" s="199"/>
      <c r="O748" s="199"/>
      <c r="P748" s="199"/>
      <c r="Q748" s="199"/>
      <c r="R748" s="199"/>
      <c r="S748" s="199"/>
      <c r="T748" s="199"/>
      <c r="U748" s="199"/>
      <c r="V748" s="199"/>
      <c r="W748" s="199"/>
      <c r="X748" s="199"/>
      <c r="Y748" s="199"/>
      <c r="Z748" s="199"/>
      <c r="AA748" s="199"/>
      <c r="AB748" s="199"/>
      <c r="AC748" s="199"/>
      <c r="AD748" s="199"/>
      <c r="AE748" s="199"/>
      <c r="AF748" s="199"/>
      <c r="AG748" s="199"/>
      <c r="AH748" s="199"/>
      <c r="AI748" s="199"/>
      <c r="AJ748" s="199"/>
      <c r="AK748" s="199"/>
      <c r="AL748" s="199"/>
      <c r="AM748" s="199"/>
      <c r="AN748" s="199"/>
      <c r="AO748" s="199"/>
      <c r="AP748" s="199"/>
      <c r="AQ748" s="199"/>
      <c r="AR748" s="199"/>
      <c r="AS748" s="199"/>
      <c r="AT748" s="199"/>
      <c r="AU748" s="199"/>
    </row>
    <row r="749" spans="1:47" outlineLevel="1">
      <c r="A749" s="146">
        <v>273</v>
      </c>
      <c r="B749" s="149"/>
      <c r="C749" s="165" t="s">
        <v>1088</v>
      </c>
      <c r="D749" s="189" t="s">
        <v>124</v>
      </c>
      <c r="E749" s="200">
        <v>6</v>
      </c>
      <c r="F749" s="200"/>
      <c r="G749" s="200">
        <f t="shared" si="5"/>
        <v>0</v>
      </c>
      <c r="H749" s="176" t="s">
        <v>953</v>
      </c>
      <c r="I749" s="199"/>
      <c r="J749" s="199"/>
      <c r="K749" s="199"/>
      <c r="L749" s="199"/>
      <c r="M749" s="199"/>
      <c r="N749" s="199"/>
      <c r="O749" s="199"/>
      <c r="P749" s="199"/>
      <c r="Q749" s="199"/>
      <c r="R749" s="199"/>
      <c r="S749" s="199"/>
      <c r="T749" s="199"/>
      <c r="U749" s="199"/>
      <c r="V749" s="199"/>
      <c r="W749" s="199"/>
      <c r="X749" s="199"/>
      <c r="Y749" s="199"/>
      <c r="Z749" s="199"/>
      <c r="AA749" s="199"/>
      <c r="AB749" s="199"/>
      <c r="AC749" s="199"/>
      <c r="AD749" s="199"/>
      <c r="AE749" s="199"/>
      <c r="AF749" s="199"/>
      <c r="AG749" s="199"/>
      <c r="AH749" s="199"/>
      <c r="AI749" s="199"/>
      <c r="AJ749" s="199"/>
      <c r="AK749" s="199"/>
      <c r="AL749" s="199"/>
      <c r="AM749" s="199"/>
      <c r="AN749" s="199"/>
      <c r="AO749" s="199"/>
      <c r="AP749" s="199"/>
      <c r="AQ749" s="199"/>
      <c r="AR749" s="199"/>
      <c r="AS749" s="199"/>
      <c r="AT749" s="199"/>
      <c r="AU749" s="199"/>
    </row>
    <row r="750" spans="1:47" outlineLevel="1">
      <c r="A750" s="146"/>
      <c r="B750" s="149"/>
      <c r="C750" s="165" t="s">
        <v>1089</v>
      </c>
      <c r="D750" s="189"/>
      <c r="E750" s="200"/>
      <c r="F750" s="200"/>
      <c r="G750" s="200">
        <f t="shared" si="5"/>
        <v>0</v>
      </c>
      <c r="H750" s="176"/>
      <c r="I750" s="199"/>
      <c r="J750" s="199"/>
      <c r="K750" s="199"/>
      <c r="L750" s="199"/>
      <c r="M750" s="199"/>
      <c r="N750" s="199"/>
      <c r="O750" s="199"/>
      <c r="P750" s="199"/>
      <c r="Q750" s="199"/>
      <c r="R750" s="199"/>
      <c r="S750" s="199"/>
      <c r="T750" s="199"/>
      <c r="U750" s="199"/>
      <c r="V750" s="199"/>
      <c r="W750" s="199"/>
      <c r="X750" s="199"/>
      <c r="Y750" s="199"/>
      <c r="Z750" s="199"/>
      <c r="AA750" s="199"/>
      <c r="AB750" s="199"/>
      <c r="AC750" s="199"/>
      <c r="AD750" s="199"/>
      <c r="AE750" s="199"/>
      <c r="AF750" s="199"/>
      <c r="AG750" s="199"/>
      <c r="AH750" s="199"/>
      <c r="AI750" s="199"/>
      <c r="AJ750" s="199"/>
      <c r="AK750" s="199"/>
      <c r="AL750" s="199"/>
      <c r="AM750" s="199"/>
      <c r="AN750" s="199"/>
      <c r="AO750" s="199"/>
      <c r="AP750" s="199"/>
      <c r="AQ750" s="199"/>
      <c r="AR750" s="199"/>
      <c r="AS750" s="199"/>
      <c r="AT750" s="199"/>
      <c r="AU750" s="199"/>
    </row>
    <row r="751" spans="1:47" outlineLevel="1">
      <c r="A751" s="146">
        <v>274</v>
      </c>
      <c r="B751" s="149"/>
      <c r="C751" s="165" t="s">
        <v>1090</v>
      </c>
      <c r="D751" s="189" t="s">
        <v>124</v>
      </c>
      <c r="E751" s="200">
        <v>6</v>
      </c>
      <c r="F751" s="200"/>
      <c r="G751" s="200">
        <f t="shared" si="5"/>
        <v>0</v>
      </c>
      <c r="H751" s="176" t="s">
        <v>953</v>
      </c>
      <c r="I751" s="199"/>
      <c r="J751" s="199"/>
      <c r="K751" s="199"/>
      <c r="L751" s="199"/>
      <c r="M751" s="199"/>
      <c r="N751" s="199"/>
      <c r="O751" s="199"/>
      <c r="P751" s="199"/>
      <c r="Q751" s="199"/>
      <c r="R751" s="199"/>
      <c r="S751" s="199"/>
      <c r="T751" s="199"/>
      <c r="U751" s="199"/>
      <c r="V751" s="199"/>
      <c r="W751" s="199"/>
      <c r="X751" s="199"/>
      <c r="Y751" s="199"/>
      <c r="Z751" s="199"/>
      <c r="AA751" s="199"/>
      <c r="AB751" s="199"/>
      <c r="AC751" s="199"/>
      <c r="AD751" s="199"/>
      <c r="AE751" s="199"/>
      <c r="AF751" s="199"/>
      <c r="AG751" s="199"/>
      <c r="AH751" s="199"/>
      <c r="AI751" s="199"/>
      <c r="AJ751" s="199"/>
      <c r="AK751" s="199"/>
      <c r="AL751" s="199"/>
      <c r="AM751" s="199"/>
      <c r="AN751" s="199"/>
      <c r="AO751" s="199"/>
      <c r="AP751" s="199"/>
      <c r="AQ751" s="199"/>
      <c r="AR751" s="199"/>
      <c r="AS751" s="199"/>
      <c r="AT751" s="199"/>
      <c r="AU751" s="199"/>
    </row>
    <row r="752" spans="1:47" outlineLevel="1">
      <c r="A752" s="146">
        <v>275</v>
      </c>
      <c r="B752" s="149"/>
      <c r="C752" s="165" t="s">
        <v>1091</v>
      </c>
      <c r="D752" s="189" t="s">
        <v>124</v>
      </c>
      <c r="E752" s="200">
        <v>5</v>
      </c>
      <c r="F752" s="200"/>
      <c r="G752" s="200">
        <f t="shared" si="5"/>
        <v>0</v>
      </c>
      <c r="H752" s="176" t="s">
        <v>953</v>
      </c>
      <c r="I752" s="199"/>
      <c r="J752" s="199"/>
      <c r="K752" s="199"/>
      <c r="L752" s="199"/>
      <c r="M752" s="199"/>
      <c r="N752" s="199"/>
      <c r="O752" s="199"/>
      <c r="P752" s="199"/>
      <c r="Q752" s="199"/>
      <c r="R752" s="199"/>
      <c r="S752" s="199"/>
      <c r="T752" s="199"/>
      <c r="U752" s="199"/>
      <c r="V752" s="199"/>
      <c r="W752" s="199"/>
      <c r="X752" s="199"/>
      <c r="Y752" s="199"/>
      <c r="Z752" s="199"/>
      <c r="AA752" s="199"/>
      <c r="AB752" s="199"/>
      <c r="AC752" s="199"/>
      <c r="AD752" s="199"/>
      <c r="AE752" s="199"/>
      <c r="AF752" s="199"/>
      <c r="AG752" s="199"/>
      <c r="AH752" s="199"/>
      <c r="AI752" s="199"/>
      <c r="AJ752" s="199"/>
      <c r="AK752" s="199"/>
      <c r="AL752" s="199"/>
      <c r="AM752" s="199"/>
      <c r="AN752" s="199"/>
      <c r="AO752" s="199"/>
      <c r="AP752" s="199"/>
      <c r="AQ752" s="199"/>
      <c r="AR752" s="199"/>
      <c r="AS752" s="199"/>
      <c r="AT752" s="199"/>
      <c r="AU752" s="199"/>
    </row>
    <row r="753" spans="1:47" outlineLevel="1">
      <c r="A753" s="146">
        <v>276</v>
      </c>
      <c r="B753" s="149"/>
      <c r="C753" s="165" t="s">
        <v>1092</v>
      </c>
      <c r="D753" s="189" t="s">
        <v>124</v>
      </c>
      <c r="E753" s="200">
        <v>1</v>
      </c>
      <c r="F753" s="200"/>
      <c r="G753" s="200">
        <f t="shared" si="5"/>
        <v>0</v>
      </c>
      <c r="H753" s="176" t="s">
        <v>953</v>
      </c>
      <c r="I753" s="199"/>
      <c r="J753" s="199"/>
      <c r="K753" s="199"/>
      <c r="L753" s="199"/>
      <c r="M753" s="199"/>
      <c r="N753" s="199"/>
      <c r="O753" s="199"/>
      <c r="P753" s="199"/>
      <c r="Q753" s="199"/>
      <c r="R753" s="199"/>
      <c r="S753" s="199"/>
      <c r="T753" s="199"/>
      <c r="U753" s="199"/>
      <c r="V753" s="199"/>
      <c r="W753" s="199"/>
      <c r="X753" s="199"/>
      <c r="Y753" s="199"/>
      <c r="Z753" s="199"/>
      <c r="AA753" s="199"/>
      <c r="AB753" s="199"/>
      <c r="AC753" s="199"/>
      <c r="AD753" s="199"/>
      <c r="AE753" s="199"/>
      <c r="AF753" s="199"/>
      <c r="AG753" s="199"/>
      <c r="AH753" s="199"/>
      <c r="AI753" s="199"/>
      <c r="AJ753" s="199"/>
      <c r="AK753" s="199"/>
      <c r="AL753" s="199"/>
      <c r="AM753" s="199"/>
      <c r="AN753" s="199"/>
      <c r="AO753" s="199"/>
      <c r="AP753" s="199"/>
      <c r="AQ753" s="199"/>
      <c r="AR753" s="199"/>
      <c r="AS753" s="199"/>
      <c r="AT753" s="199"/>
      <c r="AU753" s="199"/>
    </row>
    <row r="754" spans="1:47" outlineLevel="1">
      <c r="A754" s="146">
        <v>277</v>
      </c>
      <c r="B754" s="149"/>
      <c r="C754" s="165" t="s">
        <v>1093</v>
      </c>
      <c r="D754" s="189" t="s">
        <v>124</v>
      </c>
      <c r="E754" s="200">
        <v>6</v>
      </c>
      <c r="F754" s="200"/>
      <c r="G754" s="200">
        <f t="shared" si="5"/>
        <v>0</v>
      </c>
      <c r="H754" s="176" t="s">
        <v>953</v>
      </c>
      <c r="I754" s="199"/>
      <c r="J754" s="199"/>
      <c r="K754" s="199"/>
      <c r="L754" s="199"/>
      <c r="M754" s="199"/>
      <c r="N754" s="199"/>
      <c r="O754" s="199"/>
      <c r="P754" s="199"/>
      <c r="Q754" s="199"/>
      <c r="R754" s="199"/>
      <c r="S754" s="199"/>
      <c r="T754" s="199"/>
      <c r="U754" s="199"/>
      <c r="V754" s="199"/>
      <c r="W754" s="199"/>
      <c r="X754" s="199"/>
      <c r="Y754" s="199"/>
      <c r="Z754" s="199"/>
      <c r="AA754" s="199"/>
      <c r="AB754" s="199"/>
      <c r="AC754" s="199"/>
      <c r="AD754" s="199"/>
      <c r="AE754" s="199"/>
      <c r="AF754" s="199"/>
      <c r="AG754" s="199"/>
      <c r="AH754" s="199"/>
      <c r="AI754" s="199"/>
      <c r="AJ754" s="199"/>
      <c r="AK754" s="199"/>
      <c r="AL754" s="199"/>
      <c r="AM754" s="199"/>
      <c r="AN754" s="199"/>
      <c r="AO754" s="199"/>
      <c r="AP754" s="199"/>
      <c r="AQ754" s="199"/>
      <c r="AR754" s="199"/>
      <c r="AS754" s="199"/>
      <c r="AT754" s="199"/>
      <c r="AU754" s="199"/>
    </row>
    <row r="755" spans="1:47" outlineLevel="1">
      <c r="A755" s="146">
        <v>278</v>
      </c>
      <c r="B755" s="149"/>
      <c r="C755" s="165" t="s">
        <v>1094</v>
      </c>
      <c r="D755" s="189" t="s">
        <v>124</v>
      </c>
      <c r="E755" s="200">
        <v>2</v>
      </c>
      <c r="F755" s="200"/>
      <c r="G755" s="200">
        <f t="shared" si="5"/>
        <v>0</v>
      </c>
      <c r="H755" s="176" t="s">
        <v>953</v>
      </c>
      <c r="I755" s="199"/>
      <c r="J755" s="199"/>
      <c r="K755" s="199"/>
      <c r="L755" s="199"/>
      <c r="M755" s="199"/>
      <c r="N755" s="199"/>
      <c r="O755" s="199"/>
      <c r="P755" s="199"/>
      <c r="Q755" s="199"/>
      <c r="R755" s="199"/>
      <c r="S755" s="199"/>
      <c r="T755" s="199"/>
      <c r="U755" s="199"/>
      <c r="V755" s="199"/>
      <c r="W755" s="199"/>
      <c r="X755" s="199"/>
      <c r="Y755" s="199"/>
      <c r="Z755" s="199"/>
      <c r="AA755" s="199"/>
      <c r="AB755" s="199"/>
      <c r="AC755" s="199"/>
      <c r="AD755" s="199"/>
      <c r="AE755" s="199"/>
      <c r="AF755" s="199"/>
      <c r="AG755" s="199"/>
      <c r="AH755" s="199"/>
      <c r="AI755" s="199"/>
      <c r="AJ755" s="199"/>
      <c r="AK755" s="199"/>
      <c r="AL755" s="199"/>
      <c r="AM755" s="199"/>
      <c r="AN755" s="199"/>
      <c r="AO755" s="199"/>
      <c r="AP755" s="199"/>
      <c r="AQ755" s="199"/>
      <c r="AR755" s="199"/>
      <c r="AS755" s="199"/>
      <c r="AT755" s="199"/>
      <c r="AU755" s="199"/>
    </row>
    <row r="756" spans="1:47" outlineLevel="1">
      <c r="A756" s="146">
        <v>279</v>
      </c>
      <c r="B756" s="149"/>
      <c r="C756" s="165" t="s">
        <v>1095</v>
      </c>
      <c r="D756" s="189" t="s">
        <v>124</v>
      </c>
      <c r="E756" s="200">
        <v>1</v>
      </c>
      <c r="F756" s="200"/>
      <c r="G756" s="200">
        <f t="shared" si="5"/>
        <v>0</v>
      </c>
      <c r="H756" s="176" t="s">
        <v>953</v>
      </c>
      <c r="I756" s="199"/>
      <c r="J756" s="199"/>
      <c r="K756" s="199"/>
      <c r="L756" s="199"/>
      <c r="M756" s="199"/>
      <c r="N756" s="199"/>
      <c r="O756" s="199"/>
      <c r="P756" s="199"/>
      <c r="Q756" s="199"/>
      <c r="R756" s="199"/>
      <c r="S756" s="199"/>
      <c r="T756" s="199"/>
      <c r="U756" s="199"/>
      <c r="V756" s="199"/>
      <c r="W756" s="199"/>
      <c r="X756" s="199"/>
      <c r="Y756" s="199"/>
      <c r="Z756" s="199"/>
      <c r="AA756" s="199"/>
      <c r="AB756" s="199"/>
      <c r="AC756" s="199"/>
      <c r="AD756" s="199"/>
      <c r="AE756" s="199"/>
      <c r="AF756" s="199"/>
      <c r="AG756" s="199"/>
      <c r="AH756" s="199"/>
      <c r="AI756" s="199"/>
      <c r="AJ756" s="199"/>
      <c r="AK756" s="199"/>
      <c r="AL756" s="199"/>
      <c r="AM756" s="199"/>
      <c r="AN756" s="199"/>
      <c r="AO756" s="199"/>
      <c r="AP756" s="199"/>
      <c r="AQ756" s="199"/>
      <c r="AR756" s="199"/>
      <c r="AS756" s="199"/>
      <c r="AT756" s="199"/>
      <c r="AU756" s="199"/>
    </row>
    <row r="757" spans="1:47" outlineLevel="1">
      <c r="A757" s="146">
        <v>280</v>
      </c>
      <c r="B757" s="149"/>
      <c r="C757" s="165" t="s">
        <v>1096</v>
      </c>
      <c r="D757" s="189" t="s">
        <v>124</v>
      </c>
      <c r="E757" s="200">
        <v>1</v>
      </c>
      <c r="F757" s="200"/>
      <c r="G757" s="200">
        <f t="shared" si="5"/>
        <v>0</v>
      </c>
      <c r="H757" s="176" t="s">
        <v>953</v>
      </c>
      <c r="I757" s="199"/>
      <c r="J757" s="199"/>
      <c r="K757" s="199"/>
      <c r="L757" s="199"/>
      <c r="M757" s="199"/>
      <c r="N757" s="199"/>
      <c r="O757" s="199"/>
      <c r="P757" s="199"/>
      <c r="Q757" s="199"/>
      <c r="R757" s="199"/>
      <c r="S757" s="199"/>
      <c r="T757" s="199"/>
      <c r="U757" s="199"/>
      <c r="V757" s="199"/>
      <c r="W757" s="199"/>
      <c r="X757" s="199"/>
      <c r="Y757" s="199"/>
      <c r="Z757" s="199"/>
      <c r="AA757" s="199"/>
      <c r="AB757" s="199"/>
      <c r="AC757" s="199"/>
      <c r="AD757" s="199"/>
      <c r="AE757" s="199"/>
      <c r="AF757" s="199"/>
      <c r="AG757" s="199"/>
      <c r="AH757" s="199"/>
      <c r="AI757" s="199"/>
      <c r="AJ757" s="199"/>
      <c r="AK757" s="199"/>
      <c r="AL757" s="199"/>
      <c r="AM757" s="199"/>
      <c r="AN757" s="199"/>
      <c r="AO757" s="199"/>
      <c r="AP757" s="199"/>
      <c r="AQ757" s="199"/>
      <c r="AR757" s="199"/>
      <c r="AS757" s="199"/>
      <c r="AT757" s="199"/>
      <c r="AU757" s="199"/>
    </row>
    <row r="758" spans="1:47" outlineLevel="1">
      <c r="A758" s="146">
        <v>281</v>
      </c>
      <c r="B758" s="149"/>
      <c r="C758" s="165" t="s">
        <v>1097</v>
      </c>
      <c r="D758" s="189" t="s">
        <v>124</v>
      </c>
      <c r="E758" s="200">
        <v>1</v>
      </c>
      <c r="F758" s="200"/>
      <c r="G758" s="200">
        <f t="shared" si="5"/>
        <v>0</v>
      </c>
      <c r="H758" s="176" t="s">
        <v>953</v>
      </c>
      <c r="I758" s="199"/>
      <c r="J758" s="199"/>
      <c r="K758" s="199"/>
      <c r="L758" s="199"/>
      <c r="M758" s="199"/>
      <c r="N758" s="199"/>
      <c r="O758" s="199"/>
      <c r="P758" s="199"/>
      <c r="Q758" s="199"/>
      <c r="R758" s="199"/>
      <c r="S758" s="199"/>
      <c r="T758" s="199"/>
      <c r="U758" s="199"/>
      <c r="V758" s="199"/>
      <c r="W758" s="199"/>
      <c r="X758" s="199"/>
      <c r="Y758" s="199"/>
      <c r="Z758" s="199"/>
      <c r="AA758" s="199"/>
      <c r="AB758" s="199"/>
      <c r="AC758" s="199"/>
      <c r="AD758" s="199"/>
      <c r="AE758" s="199"/>
      <c r="AF758" s="199"/>
      <c r="AG758" s="199"/>
      <c r="AH758" s="199"/>
      <c r="AI758" s="199"/>
      <c r="AJ758" s="199"/>
      <c r="AK758" s="199"/>
      <c r="AL758" s="199"/>
      <c r="AM758" s="199"/>
      <c r="AN758" s="199"/>
      <c r="AO758" s="199"/>
      <c r="AP758" s="199"/>
      <c r="AQ758" s="199"/>
      <c r="AR758" s="199"/>
      <c r="AS758" s="199"/>
      <c r="AT758" s="199"/>
      <c r="AU758" s="199"/>
    </row>
    <row r="759" spans="1:47" outlineLevel="1">
      <c r="A759" s="146">
        <v>282</v>
      </c>
      <c r="B759" s="149"/>
      <c r="C759" s="165" t="s">
        <v>1098</v>
      </c>
      <c r="D759" s="189" t="s">
        <v>124</v>
      </c>
      <c r="E759" s="200">
        <v>1</v>
      </c>
      <c r="F759" s="200"/>
      <c r="G759" s="200">
        <f t="shared" si="5"/>
        <v>0</v>
      </c>
      <c r="H759" s="176" t="s">
        <v>953</v>
      </c>
      <c r="I759" s="199"/>
      <c r="J759" s="199"/>
      <c r="K759" s="199"/>
      <c r="L759" s="199"/>
      <c r="M759" s="199"/>
      <c r="N759" s="199"/>
      <c r="O759" s="199"/>
      <c r="P759" s="199"/>
      <c r="Q759" s="199"/>
      <c r="R759" s="199"/>
      <c r="S759" s="199"/>
      <c r="T759" s="199"/>
      <c r="U759" s="199"/>
      <c r="V759" s="199"/>
      <c r="W759" s="199"/>
      <c r="X759" s="199"/>
      <c r="Y759" s="199"/>
      <c r="Z759" s="199"/>
      <c r="AA759" s="199"/>
      <c r="AB759" s="199"/>
      <c r="AC759" s="199"/>
      <c r="AD759" s="199"/>
      <c r="AE759" s="199"/>
      <c r="AF759" s="199"/>
      <c r="AG759" s="199"/>
      <c r="AH759" s="199"/>
      <c r="AI759" s="199"/>
      <c r="AJ759" s="199"/>
      <c r="AK759" s="199"/>
      <c r="AL759" s="199"/>
      <c r="AM759" s="199"/>
      <c r="AN759" s="199"/>
      <c r="AO759" s="199"/>
      <c r="AP759" s="199"/>
      <c r="AQ759" s="199"/>
      <c r="AR759" s="199"/>
      <c r="AS759" s="199"/>
      <c r="AT759" s="199"/>
      <c r="AU759" s="199"/>
    </row>
    <row r="760" spans="1:47" outlineLevel="1">
      <c r="A760" s="146">
        <v>283</v>
      </c>
      <c r="B760" s="149"/>
      <c r="C760" s="165" t="s">
        <v>1099</v>
      </c>
      <c r="D760" s="189" t="s">
        <v>124</v>
      </c>
      <c r="E760" s="200">
        <v>1</v>
      </c>
      <c r="F760" s="200"/>
      <c r="G760" s="200">
        <f t="shared" si="5"/>
        <v>0</v>
      </c>
      <c r="H760" s="176" t="s">
        <v>953</v>
      </c>
      <c r="I760" s="199"/>
      <c r="J760" s="199"/>
      <c r="K760" s="199"/>
      <c r="L760" s="199"/>
      <c r="M760" s="199"/>
      <c r="N760" s="199"/>
      <c r="O760" s="199"/>
      <c r="P760" s="199"/>
      <c r="Q760" s="199"/>
      <c r="R760" s="199"/>
      <c r="S760" s="199"/>
      <c r="T760" s="199"/>
      <c r="U760" s="199"/>
      <c r="V760" s="199"/>
      <c r="W760" s="199"/>
      <c r="X760" s="199"/>
      <c r="Y760" s="199"/>
      <c r="Z760" s="199"/>
      <c r="AA760" s="199"/>
      <c r="AB760" s="199"/>
      <c r="AC760" s="199"/>
      <c r="AD760" s="199"/>
      <c r="AE760" s="199"/>
      <c r="AF760" s="199"/>
      <c r="AG760" s="199"/>
      <c r="AH760" s="199"/>
      <c r="AI760" s="199"/>
      <c r="AJ760" s="199"/>
      <c r="AK760" s="199"/>
      <c r="AL760" s="199"/>
      <c r="AM760" s="199"/>
      <c r="AN760" s="199"/>
      <c r="AO760" s="199"/>
      <c r="AP760" s="199"/>
      <c r="AQ760" s="199"/>
      <c r="AR760" s="199"/>
      <c r="AS760" s="199"/>
      <c r="AT760" s="199"/>
      <c r="AU760" s="199"/>
    </row>
    <row r="761" spans="1:47" outlineLevel="1">
      <c r="A761" s="146">
        <v>284</v>
      </c>
      <c r="B761" s="149"/>
      <c r="C761" s="165" t="s">
        <v>1100</v>
      </c>
      <c r="D761" s="189" t="s">
        <v>124</v>
      </c>
      <c r="E761" s="200">
        <v>1</v>
      </c>
      <c r="F761" s="200"/>
      <c r="G761" s="200">
        <f t="shared" si="5"/>
        <v>0</v>
      </c>
      <c r="H761" s="176" t="s">
        <v>953</v>
      </c>
      <c r="I761" s="199"/>
      <c r="J761" s="199"/>
      <c r="K761" s="199"/>
      <c r="L761" s="199"/>
      <c r="M761" s="199"/>
      <c r="N761" s="199"/>
      <c r="O761" s="199"/>
      <c r="P761" s="199"/>
      <c r="Q761" s="199"/>
      <c r="R761" s="199"/>
      <c r="S761" s="199"/>
      <c r="T761" s="199"/>
      <c r="U761" s="199"/>
      <c r="V761" s="199"/>
      <c r="W761" s="199"/>
      <c r="X761" s="199"/>
      <c r="Y761" s="199"/>
      <c r="Z761" s="199"/>
      <c r="AA761" s="199"/>
      <c r="AB761" s="199"/>
      <c r="AC761" s="199"/>
      <c r="AD761" s="199"/>
      <c r="AE761" s="199"/>
      <c r="AF761" s="199"/>
      <c r="AG761" s="199"/>
      <c r="AH761" s="199"/>
      <c r="AI761" s="199"/>
      <c r="AJ761" s="199"/>
      <c r="AK761" s="199"/>
      <c r="AL761" s="199"/>
      <c r="AM761" s="199"/>
      <c r="AN761" s="199"/>
      <c r="AO761" s="199"/>
      <c r="AP761" s="199"/>
      <c r="AQ761" s="199"/>
      <c r="AR761" s="199"/>
      <c r="AS761" s="199"/>
      <c r="AT761" s="199"/>
      <c r="AU761" s="199"/>
    </row>
    <row r="762" spans="1:47" outlineLevel="1">
      <c r="A762" s="146">
        <v>285</v>
      </c>
      <c r="B762" s="149"/>
      <c r="C762" s="165" t="s">
        <v>1101</v>
      </c>
      <c r="D762" s="189" t="s">
        <v>124</v>
      </c>
      <c r="E762" s="200">
        <v>1</v>
      </c>
      <c r="F762" s="200"/>
      <c r="G762" s="200">
        <f t="shared" si="5"/>
        <v>0</v>
      </c>
      <c r="H762" s="176" t="s">
        <v>953</v>
      </c>
      <c r="I762" s="199"/>
      <c r="J762" s="199"/>
      <c r="K762" s="199"/>
      <c r="L762" s="199"/>
      <c r="M762" s="199"/>
      <c r="N762" s="199"/>
      <c r="O762" s="199"/>
      <c r="P762" s="199"/>
      <c r="Q762" s="199"/>
      <c r="R762" s="199"/>
      <c r="S762" s="199"/>
      <c r="T762" s="199"/>
      <c r="U762" s="199"/>
      <c r="V762" s="199"/>
      <c r="W762" s="199"/>
      <c r="X762" s="199"/>
      <c r="Y762" s="199"/>
      <c r="Z762" s="199"/>
      <c r="AA762" s="199"/>
      <c r="AB762" s="199"/>
      <c r="AC762" s="199"/>
      <c r="AD762" s="199"/>
      <c r="AE762" s="199"/>
      <c r="AF762" s="199"/>
      <c r="AG762" s="199"/>
      <c r="AH762" s="199"/>
      <c r="AI762" s="199"/>
      <c r="AJ762" s="199"/>
      <c r="AK762" s="199"/>
      <c r="AL762" s="199"/>
      <c r="AM762" s="199"/>
      <c r="AN762" s="199"/>
      <c r="AO762" s="199"/>
      <c r="AP762" s="199"/>
      <c r="AQ762" s="199"/>
      <c r="AR762" s="199"/>
      <c r="AS762" s="199"/>
      <c r="AT762" s="199"/>
      <c r="AU762" s="199"/>
    </row>
    <row r="763" spans="1:47" outlineLevel="1">
      <c r="A763" s="146">
        <v>286</v>
      </c>
      <c r="B763" s="149"/>
      <c r="C763" s="165" t="s">
        <v>1102</v>
      </c>
      <c r="D763" s="189"/>
      <c r="E763" s="200"/>
      <c r="F763" s="200"/>
      <c r="G763" s="200">
        <f t="shared" si="5"/>
        <v>0</v>
      </c>
      <c r="H763" s="176"/>
      <c r="I763" s="199"/>
      <c r="J763" s="199"/>
      <c r="K763" s="199"/>
      <c r="L763" s="199"/>
      <c r="M763" s="199"/>
      <c r="N763" s="199"/>
      <c r="O763" s="199"/>
      <c r="P763" s="199"/>
      <c r="Q763" s="199"/>
      <c r="R763" s="199"/>
      <c r="S763" s="199"/>
      <c r="T763" s="199"/>
      <c r="U763" s="199"/>
      <c r="V763" s="199"/>
      <c r="W763" s="199"/>
      <c r="X763" s="199"/>
      <c r="Y763" s="199"/>
      <c r="Z763" s="199"/>
      <c r="AA763" s="199"/>
      <c r="AB763" s="199"/>
      <c r="AC763" s="199"/>
      <c r="AD763" s="199"/>
      <c r="AE763" s="199"/>
      <c r="AF763" s="199"/>
      <c r="AG763" s="199"/>
      <c r="AH763" s="199"/>
      <c r="AI763" s="199"/>
      <c r="AJ763" s="199"/>
      <c r="AK763" s="199"/>
      <c r="AL763" s="199"/>
      <c r="AM763" s="199"/>
      <c r="AN763" s="199"/>
      <c r="AO763" s="199"/>
      <c r="AP763" s="199"/>
      <c r="AQ763" s="199"/>
      <c r="AR763" s="199"/>
      <c r="AS763" s="199"/>
      <c r="AT763" s="199"/>
      <c r="AU763" s="199"/>
    </row>
    <row r="764" spans="1:47" ht="22.5" outlineLevel="1">
      <c r="A764" s="146">
        <v>287</v>
      </c>
      <c r="B764" s="149"/>
      <c r="C764" s="165" t="s">
        <v>1103</v>
      </c>
      <c r="D764" s="189" t="s">
        <v>124</v>
      </c>
      <c r="E764" s="200">
        <v>1</v>
      </c>
      <c r="F764" s="200"/>
      <c r="G764" s="200">
        <f t="shared" si="5"/>
        <v>0</v>
      </c>
      <c r="H764" s="176" t="s">
        <v>953</v>
      </c>
      <c r="I764" s="199"/>
      <c r="J764" s="199"/>
      <c r="K764" s="199"/>
      <c r="L764" s="199"/>
      <c r="M764" s="199"/>
      <c r="N764" s="199"/>
      <c r="O764" s="199"/>
      <c r="P764" s="199"/>
      <c r="Q764" s="199"/>
      <c r="R764" s="199"/>
      <c r="S764" s="199"/>
      <c r="T764" s="199"/>
      <c r="U764" s="199"/>
      <c r="V764" s="199"/>
      <c r="W764" s="199"/>
      <c r="X764" s="199"/>
      <c r="Y764" s="199"/>
      <c r="Z764" s="199"/>
      <c r="AA764" s="199"/>
      <c r="AB764" s="199"/>
      <c r="AC764" s="199"/>
      <c r="AD764" s="199"/>
      <c r="AE764" s="199"/>
      <c r="AF764" s="199"/>
      <c r="AG764" s="199"/>
      <c r="AH764" s="199"/>
      <c r="AI764" s="199"/>
      <c r="AJ764" s="199"/>
      <c r="AK764" s="199"/>
      <c r="AL764" s="199"/>
      <c r="AM764" s="199"/>
      <c r="AN764" s="199"/>
      <c r="AO764" s="199"/>
      <c r="AP764" s="199"/>
      <c r="AQ764" s="199"/>
      <c r="AR764" s="199"/>
      <c r="AS764" s="199"/>
      <c r="AT764" s="199"/>
      <c r="AU764" s="199"/>
    </row>
    <row r="765" spans="1:47" outlineLevel="1">
      <c r="A765" s="146">
        <v>288</v>
      </c>
      <c r="B765" s="149"/>
      <c r="C765" s="165" t="s">
        <v>1104</v>
      </c>
      <c r="D765" s="189" t="s">
        <v>124</v>
      </c>
      <c r="E765" s="200">
        <v>1</v>
      </c>
      <c r="F765" s="200"/>
      <c r="G765" s="200">
        <f t="shared" si="5"/>
        <v>0</v>
      </c>
      <c r="H765" s="176" t="s">
        <v>953</v>
      </c>
      <c r="I765" s="199"/>
      <c r="J765" s="199"/>
      <c r="K765" s="199"/>
      <c r="L765" s="199"/>
      <c r="M765" s="199"/>
      <c r="N765" s="199"/>
      <c r="O765" s="199"/>
      <c r="P765" s="199"/>
      <c r="Q765" s="199"/>
      <c r="R765" s="199"/>
      <c r="S765" s="199"/>
      <c r="T765" s="199"/>
      <c r="U765" s="199"/>
      <c r="V765" s="199"/>
      <c r="W765" s="199"/>
      <c r="X765" s="199"/>
      <c r="Y765" s="199"/>
      <c r="Z765" s="199"/>
      <c r="AA765" s="199"/>
      <c r="AB765" s="199"/>
      <c r="AC765" s="199"/>
      <c r="AD765" s="199"/>
      <c r="AE765" s="199"/>
      <c r="AF765" s="199"/>
      <c r="AG765" s="199"/>
      <c r="AH765" s="199"/>
      <c r="AI765" s="199"/>
      <c r="AJ765" s="199"/>
      <c r="AK765" s="199"/>
      <c r="AL765" s="199"/>
      <c r="AM765" s="199"/>
      <c r="AN765" s="199"/>
      <c r="AO765" s="199"/>
      <c r="AP765" s="199"/>
      <c r="AQ765" s="199"/>
      <c r="AR765" s="199"/>
      <c r="AS765" s="199"/>
      <c r="AT765" s="199"/>
      <c r="AU765" s="199"/>
    </row>
    <row r="766" spans="1:47" outlineLevel="1">
      <c r="A766" s="146">
        <v>289</v>
      </c>
      <c r="B766" s="149"/>
      <c r="C766" s="165" t="s">
        <v>1105</v>
      </c>
      <c r="D766" s="189" t="s">
        <v>124</v>
      </c>
      <c r="E766" s="200">
        <v>1</v>
      </c>
      <c r="F766" s="200"/>
      <c r="G766" s="200">
        <f t="shared" si="5"/>
        <v>0</v>
      </c>
      <c r="H766" s="176" t="s">
        <v>953</v>
      </c>
      <c r="I766" s="199"/>
      <c r="J766" s="199"/>
      <c r="K766" s="199"/>
      <c r="L766" s="199"/>
      <c r="M766" s="199"/>
      <c r="N766" s="199"/>
      <c r="O766" s="199"/>
      <c r="P766" s="199"/>
      <c r="Q766" s="199"/>
      <c r="R766" s="199"/>
      <c r="S766" s="199"/>
      <c r="T766" s="199"/>
      <c r="U766" s="199"/>
      <c r="V766" s="199"/>
      <c r="W766" s="199"/>
      <c r="X766" s="199"/>
      <c r="Y766" s="199"/>
      <c r="Z766" s="199"/>
      <c r="AA766" s="199"/>
      <c r="AB766" s="199"/>
      <c r="AC766" s="199"/>
      <c r="AD766" s="199"/>
      <c r="AE766" s="199"/>
      <c r="AF766" s="199"/>
      <c r="AG766" s="199"/>
      <c r="AH766" s="199"/>
      <c r="AI766" s="199"/>
      <c r="AJ766" s="199"/>
      <c r="AK766" s="199"/>
      <c r="AL766" s="199"/>
      <c r="AM766" s="199"/>
      <c r="AN766" s="199"/>
      <c r="AO766" s="199"/>
      <c r="AP766" s="199"/>
      <c r="AQ766" s="199"/>
      <c r="AR766" s="199"/>
      <c r="AS766" s="199"/>
      <c r="AT766" s="199"/>
      <c r="AU766" s="199"/>
    </row>
    <row r="767" spans="1:47" outlineLevel="1">
      <c r="A767" s="146">
        <v>290</v>
      </c>
      <c r="B767" s="149"/>
      <c r="C767" s="165" t="s">
        <v>1106</v>
      </c>
      <c r="D767" s="189" t="s">
        <v>124</v>
      </c>
      <c r="E767" s="200">
        <v>4</v>
      </c>
      <c r="F767" s="200"/>
      <c r="G767" s="200">
        <f t="shared" si="5"/>
        <v>0</v>
      </c>
      <c r="H767" s="176" t="s">
        <v>953</v>
      </c>
      <c r="I767" s="199"/>
      <c r="J767" s="199"/>
      <c r="K767" s="199"/>
      <c r="L767" s="199"/>
      <c r="M767" s="199"/>
      <c r="N767" s="199"/>
      <c r="O767" s="199"/>
      <c r="P767" s="199"/>
      <c r="Q767" s="199"/>
      <c r="R767" s="199"/>
      <c r="S767" s="199"/>
      <c r="T767" s="199"/>
      <c r="U767" s="199"/>
      <c r="V767" s="199"/>
      <c r="W767" s="199"/>
      <c r="X767" s="199"/>
      <c r="Y767" s="199"/>
      <c r="Z767" s="199"/>
      <c r="AA767" s="199"/>
      <c r="AB767" s="199"/>
      <c r="AC767" s="199"/>
      <c r="AD767" s="199"/>
      <c r="AE767" s="199"/>
      <c r="AF767" s="199"/>
      <c r="AG767" s="199"/>
      <c r="AH767" s="199"/>
      <c r="AI767" s="199"/>
      <c r="AJ767" s="199"/>
      <c r="AK767" s="199"/>
      <c r="AL767" s="199"/>
      <c r="AM767" s="199"/>
      <c r="AN767" s="199"/>
      <c r="AO767" s="199"/>
      <c r="AP767" s="199"/>
      <c r="AQ767" s="199"/>
      <c r="AR767" s="199"/>
      <c r="AS767" s="199"/>
      <c r="AT767" s="199"/>
      <c r="AU767" s="199"/>
    </row>
    <row r="768" spans="1:47" outlineLevel="1">
      <c r="A768" s="146">
        <v>291</v>
      </c>
      <c r="B768" s="149"/>
      <c r="C768" s="165" t="s">
        <v>1107</v>
      </c>
      <c r="D768" s="189"/>
      <c r="E768" s="200"/>
      <c r="F768" s="200"/>
      <c r="G768" s="200">
        <f t="shared" si="5"/>
        <v>0</v>
      </c>
      <c r="H768" s="176"/>
      <c r="I768" s="199"/>
      <c r="J768" s="199"/>
      <c r="K768" s="199"/>
      <c r="L768" s="199"/>
      <c r="M768" s="199"/>
      <c r="N768" s="199"/>
      <c r="O768" s="199"/>
      <c r="P768" s="199"/>
      <c r="Q768" s="199"/>
      <c r="R768" s="199"/>
      <c r="S768" s="199"/>
      <c r="T768" s="199"/>
      <c r="U768" s="199"/>
      <c r="V768" s="199"/>
      <c r="W768" s="199"/>
      <c r="X768" s="199"/>
      <c r="Y768" s="199"/>
      <c r="Z768" s="199"/>
      <c r="AA768" s="199"/>
      <c r="AB768" s="199"/>
      <c r="AC768" s="199"/>
      <c r="AD768" s="199"/>
      <c r="AE768" s="199"/>
      <c r="AF768" s="199"/>
      <c r="AG768" s="199"/>
      <c r="AH768" s="199"/>
      <c r="AI768" s="199"/>
      <c r="AJ768" s="199"/>
      <c r="AK768" s="199"/>
      <c r="AL768" s="199"/>
      <c r="AM768" s="199"/>
      <c r="AN768" s="199"/>
      <c r="AO768" s="199"/>
      <c r="AP768" s="199"/>
      <c r="AQ768" s="199"/>
      <c r="AR768" s="199"/>
      <c r="AS768" s="199"/>
      <c r="AT768" s="199"/>
      <c r="AU768" s="199"/>
    </row>
    <row r="769" spans="1:47" outlineLevel="1">
      <c r="A769" s="146">
        <v>292</v>
      </c>
      <c r="B769" s="149"/>
      <c r="C769" s="165" t="s">
        <v>1108</v>
      </c>
      <c r="D769" s="189" t="s">
        <v>124</v>
      </c>
      <c r="E769" s="200">
        <v>4</v>
      </c>
      <c r="F769" s="200"/>
      <c r="G769" s="200">
        <f t="shared" si="5"/>
        <v>0</v>
      </c>
      <c r="H769" s="176" t="s">
        <v>953</v>
      </c>
      <c r="I769" s="199"/>
      <c r="J769" s="199"/>
      <c r="K769" s="199"/>
      <c r="L769" s="199"/>
      <c r="M769" s="199"/>
      <c r="N769" s="199"/>
      <c r="O769" s="199"/>
      <c r="P769" s="199"/>
      <c r="Q769" s="199"/>
      <c r="R769" s="199"/>
      <c r="S769" s="199"/>
      <c r="T769" s="199"/>
      <c r="U769" s="199"/>
      <c r="V769" s="199"/>
      <c r="W769" s="199"/>
      <c r="X769" s="199"/>
      <c r="Y769" s="199"/>
      <c r="Z769" s="199"/>
      <c r="AA769" s="199"/>
      <c r="AB769" s="199"/>
      <c r="AC769" s="199"/>
      <c r="AD769" s="199"/>
      <c r="AE769" s="199"/>
      <c r="AF769" s="199"/>
      <c r="AG769" s="199"/>
      <c r="AH769" s="199"/>
      <c r="AI769" s="199"/>
      <c r="AJ769" s="199"/>
      <c r="AK769" s="199"/>
      <c r="AL769" s="199"/>
      <c r="AM769" s="199"/>
      <c r="AN769" s="199"/>
      <c r="AO769" s="199"/>
      <c r="AP769" s="199"/>
      <c r="AQ769" s="199"/>
      <c r="AR769" s="199"/>
      <c r="AS769" s="199"/>
      <c r="AT769" s="199"/>
      <c r="AU769" s="199"/>
    </row>
    <row r="770" spans="1:47" outlineLevel="1">
      <c r="A770" s="146">
        <v>293</v>
      </c>
      <c r="B770" s="149"/>
      <c r="C770" s="165" t="s">
        <v>1058</v>
      </c>
      <c r="D770" s="189" t="s">
        <v>0</v>
      </c>
      <c r="E770" s="200">
        <v>0.22</v>
      </c>
      <c r="F770" s="200"/>
      <c r="G770" s="200">
        <f t="shared" si="5"/>
        <v>0</v>
      </c>
      <c r="H770" s="176" t="s">
        <v>953</v>
      </c>
      <c r="I770" s="199"/>
      <c r="J770" s="199"/>
      <c r="K770" s="199"/>
      <c r="L770" s="199"/>
      <c r="M770" s="199"/>
      <c r="N770" s="199"/>
      <c r="O770" s="199"/>
      <c r="P770" s="199"/>
      <c r="Q770" s="199"/>
      <c r="R770" s="199"/>
      <c r="S770" s="199"/>
      <c r="T770" s="199"/>
      <c r="U770" s="199"/>
      <c r="V770" s="199"/>
      <c r="W770" s="199"/>
      <c r="X770" s="199"/>
      <c r="Y770" s="199"/>
      <c r="Z770" s="199"/>
      <c r="AA770" s="199"/>
      <c r="AB770" s="199"/>
      <c r="AC770" s="199"/>
      <c r="AD770" s="199"/>
      <c r="AE770" s="199"/>
      <c r="AF770" s="199"/>
      <c r="AG770" s="199"/>
      <c r="AH770" s="199"/>
      <c r="AI770" s="199"/>
      <c r="AJ770" s="199"/>
      <c r="AK770" s="199"/>
      <c r="AL770" s="199"/>
      <c r="AM770" s="199"/>
      <c r="AN770" s="199"/>
      <c r="AO770" s="199"/>
      <c r="AP770" s="199"/>
      <c r="AQ770" s="199"/>
      <c r="AR770" s="199"/>
      <c r="AS770" s="199"/>
      <c r="AT770" s="199"/>
      <c r="AU770" s="199"/>
    </row>
    <row r="771" spans="1:47" outlineLevel="1">
      <c r="A771" s="146"/>
      <c r="B771" s="149"/>
      <c r="C771" s="165"/>
      <c r="D771" s="189"/>
      <c r="E771" s="200"/>
      <c r="F771" s="200"/>
      <c r="G771" s="200"/>
      <c r="H771" s="176"/>
      <c r="I771" s="199"/>
      <c r="J771" s="199"/>
      <c r="K771" s="199"/>
      <c r="L771" s="199"/>
      <c r="M771" s="199"/>
      <c r="N771" s="199"/>
      <c r="O771" s="199"/>
      <c r="P771" s="199"/>
      <c r="Q771" s="199"/>
      <c r="R771" s="199"/>
      <c r="S771" s="199"/>
      <c r="T771" s="199"/>
      <c r="U771" s="199"/>
      <c r="V771" s="199"/>
      <c r="W771" s="199"/>
      <c r="X771" s="199"/>
      <c r="Y771" s="199"/>
      <c r="Z771" s="199"/>
      <c r="AA771" s="199"/>
      <c r="AB771" s="199"/>
      <c r="AC771" s="199"/>
      <c r="AD771" s="199"/>
      <c r="AE771" s="199"/>
      <c r="AF771" s="199"/>
      <c r="AG771" s="199"/>
      <c r="AH771" s="199"/>
      <c r="AI771" s="199"/>
      <c r="AJ771" s="199"/>
      <c r="AK771" s="199"/>
      <c r="AL771" s="199"/>
      <c r="AM771" s="199"/>
      <c r="AN771" s="199"/>
      <c r="AO771" s="199"/>
      <c r="AP771" s="199"/>
      <c r="AQ771" s="199"/>
      <c r="AR771" s="199"/>
      <c r="AS771" s="199"/>
      <c r="AT771" s="199"/>
      <c r="AU771" s="199"/>
    </row>
    <row r="772" spans="1:47" outlineLevel="1">
      <c r="A772" s="146"/>
      <c r="B772" s="149"/>
      <c r="C772" s="165" t="s">
        <v>1109</v>
      </c>
      <c r="D772" s="189"/>
      <c r="E772" s="200"/>
      <c r="F772" s="200"/>
      <c r="G772" s="200">
        <f t="shared" ref="G772:G773" si="6">ROUND(E772*F772,2)</f>
        <v>0</v>
      </c>
      <c r="H772" s="176"/>
      <c r="I772" s="199"/>
      <c r="J772" s="199"/>
      <c r="K772" s="199"/>
      <c r="L772" s="199"/>
      <c r="M772" s="199"/>
      <c r="N772" s="199"/>
      <c r="O772" s="199"/>
      <c r="P772" s="199"/>
      <c r="Q772" s="199"/>
      <c r="R772" s="199"/>
      <c r="S772" s="199"/>
      <c r="T772" s="199"/>
      <c r="U772" s="199"/>
      <c r="V772" s="199"/>
      <c r="W772" s="199"/>
      <c r="X772" s="199"/>
      <c r="Y772" s="199"/>
      <c r="Z772" s="199"/>
      <c r="AA772" s="199"/>
      <c r="AB772" s="199"/>
      <c r="AC772" s="199"/>
      <c r="AD772" s="199"/>
      <c r="AE772" s="199"/>
      <c r="AF772" s="199"/>
      <c r="AG772" s="199"/>
      <c r="AH772" s="199"/>
      <c r="AI772" s="199"/>
      <c r="AJ772" s="199"/>
      <c r="AK772" s="199"/>
      <c r="AL772" s="199"/>
      <c r="AM772" s="199"/>
      <c r="AN772" s="199"/>
      <c r="AO772" s="199"/>
      <c r="AP772" s="199"/>
      <c r="AQ772" s="199"/>
      <c r="AR772" s="199"/>
      <c r="AS772" s="199"/>
      <c r="AT772" s="199"/>
      <c r="AU772" s="199"/>
    </row>
    <row r="773" spans="1:47" ht="22.5" outlineLevel="1">
      <c r="A773" s="146" t="s">
        <v>1664</v>
      </c>
      <c r="B773" s="149"/>
      <c r="C773" s="165" t="s">
        <v>1110</v>
      </c>
      <c r="D773" s="189" t="s">
        <v>513</v>
      </c>
      <c r="E773" s="200">
        <v>42</v>
      </c>
      <c r="F773" s="200"/>
      <c r="G773" s="200">
        <f t="shared" si="6"/>
        <v>0</v>
      </c>
      <c r="H773" s="176" t="s">
        <v>953</v>
      </c>
      <c r="I773" s="199"/>
      <c r="J773" s="199"/>
      <c r="K773" s="199"/>
      <c r="L773" s="199"/>
      <c r="M773" s="199"/>
      <c r="N773" s="199"/>
      <c r="O773" s="199"/>
      <c r="P773" s="199"/>
      <c r="Q773" s="199"/>
      <c r="R773" s="199"/>
      <c r="S773" s="199"/>
      <c r="T773" s="199"/>
      <c r="U773" s="199"/>
      <c r="V773" s="199"/>
      <c r="W773" s="199"/>
      <c r="X773" s="199"/>
      <c r="Y773" s="199"/>
      <c r="Z773" s="199"/>
      <c r="AA773" s="199"/>
      <c r="AB773" s="199"/>
      <c r="AC773" s="199"/>
      <c r="AD773" s="199"/>
      <c r="AE773" s="199"/>
      <c r="AF773" s="199"/>
      <c r="AG773" s="199"/>
      <c r="AH773" s="199"/>
      <c r="AI773" s="199"/>
      <c r="AJ773" s="199"/>
      <c r="AK773" s="199"/>
      <c r="AL773" s="199"/>
      <c r="AM773" s="199"/>
      <c r="AN773" s="199"/>
      <c r="AO773" s="199"/>
      <c r="AP773" s="199"/>
      <c r="AQ773" s="199"/>
      <c r="AR773" s="199"/>
      <c r="AS773" s="199"/>
      <c r="AT773" s="199"/>
      <c r="AU773" s="199"/>
    </row>
    <row r="774" spans="1:47" outlineLevel="1">
      <c r="A774" s="147" t="s">
        <v>120</v>
      </c>
      <c r="B774" s="265">
        <v>723</v>
      </c>
      <c r="C774" s="167" t="s">
        <v>1423</v>
      </c>
      <c r="D774" s="191"/>
      <c r="E774" s="201"/>
      <c r="F774" s="201"/>
      <c r="G774" s="201">
        <f>SUM(G776:G798)</f>
        <v>0</v>
      </c>
      <c r="H774" s="177"/>
      <c r="I774" s="199"/>
      <c r="J774" s="199"/>
      <c r="K774" s="199"/>
      <c r="L774" s="199"/>
      <c r="M774" s="199"/>
      <c r="N774" s="199"/>
      <c r="O774" s="199"/>
      <c r="P774" s="199"/>
      <c r="Q774" s="199"/>
      <c r="R774" s="199"/>
      <c r="S774" s="199"/>
      <c r="T774" s="199"/>
      <c r="U774" s="199"/>
      <c r="V774" s="199"/>
      <c r="W774" s="199"/>
      <c r="X774" s="199"/>
      <c r="Y774" s="199"/>
      <c r="Z774" s="199"/>
      <c r="AA774" s="199"/>
      <c r="AB774" s="199"/>
      <c r="AC774" s="199"/>
      <c r="AD774" s="199"/>
      <c r="AE774" s="199"/>
      <c r="AF774" s="199"/>
      <c r="AG774" s="199"/>
      <c r="AH774" s="199"/>
      <c r="AI774" s="199"/>
      <c r="AJ774" s="199"/>
      <c r="AK774" s="199"/>
      <c r="AL774" s="199"/>
      <c r="AM774" s="199"/>
      <c r="AN774" s="199"/>
      <c r="AO774" s="199"/>
      <c r="AP774" s="199"/>
      <c r="AQ774" s="199"/>
      <c r="AR774" s="199"/>
      <c r="AS774" s="199"/>
      <c r="AT774" s="199"/>
      <c r="AU774" s="199"/>
    </row>
    <row r="775" spans="1:47" ht="22.5" outlineLevel="1">
      <c r="A775" s="146"/>
      <c r="B775" s="149"/>
      <c r="C775" s="165" t="s">
        <v>1424</v>
      </c>
      <c r="D775" s="189"/>
      <c r="E775" s="200"/>
      <c r="F775" s="200"/>
      <c r="G775" s="200"/>
      <c r="H775" s="176"/>
      <c r="I775" s="199"/>
      <c r="J775" s="199"/>
      <c r="K775" s="199"/>
      <c r="L775" s="199"/>
      <c r="M775" s="199"/>
      <c r="N775" s="199"/>
      <c r="O775" s="199"/>
      <c r="P775" s="199"/>
      <c r="Q775" s="199"/>
      <c r="R775" s="199"/>
      <c r="S775" s="199"/>
      <c r="T775" s="199"/>
      <c r="U775" s="199"/>
      <c r="V775" s="199"/>
      <c r="W775" s="199"/>
      <c r="X775" s="199"/>
      <c r="Y775" s="199"/>
      <c r="Z775" s="199"/>
      <c r="AA775" s="199"/>
      <c r="AB775" s="199"/>
      <c r="AC775" s="199"/>
      <c r="AD775" s="199"/>
      <c r="AE775" s="199"/>
      <c r="AF775" s="199"/>
      <c r="AG775" s="199"/>
      <c r="AH775" s="199"/>
      <c r="AI775" s="199"/>
      <c r="AJ775" s="199"/>
      <c r="AK775" s="199"/>
      <c r="AL775" s="199"/>
      <c r="AM775" s="199"/>
      <c r="AN775" s="199"/>
      <c r="AO775" s="199"/>
      <c r="AP775" s="199"/>
      <c r="AQ775" s="199"/>
      <c r="AR775" s="199"/>
      <c r="AS775" s="199"/>
      <c r="AT775" s="199"/>
      <c r="AU775" s="199"/>
    </row>
    <row r="776" spans="1:47" outlineLevel="1">
      <c r="A776" s="146">
        <v>294</v>
      </c>
      <c r="B776" s="149"/>
      <c r="C776" s="165" t="s">
        <v>1425</v>
      </c>
      <c r="D776" s="189" t="s">
        <v>234</v>
      </c>
      <c r="E776" s="200">
        <v>2</v>
      </c>
      <c r="F776" s="200"/>
      <c r="G776" s="200">
        <f t="shared" ref="G776:G779" si="7">ROUND(E776*F776,2)</f>
        <v>0</v>
      </c>
      <c r="H776" s="176" t="s">
        <v>953</v>
      </c>
      <c r="I776" s="199"/>
      <c r="J776" s="199"/>
      <c r="K776" s="199"/>
      <c r="L776" s="199"/>
      <c r="M776" s="199"/>
      <c r="N776" s="199"/>
      <c r="O776" s="199"/>
      <c r="P776" s="199"/>
      <c r="Q776" s="199"/>
      <c r="R776" s="199"/>
      <c r="S776" s="199"/>
      <c r="T776" s="199"/>
      <c r="U776" s="199"/>
      <c r="V776" s="199"/>
      <c r="W776" s="199"/>
      <c r="X776" s="199"/>
      <c r="Y776" s="199"/>
      <c r="Z776" s="199"/>
      <c r="AA776" s="199"/>
      <c r="AB776" s="199"/>
      <c r="AC776" s="199"/>
      <c r="AD776" s="199"/>
      <c r="AE776" s="199"/>
      <c r="AF776" s="199"/>
      <c r="AG776" s="199"/>
      <c r="AH776" s="199"/>
      <c r="AI776" s="199"/>
      <c r="AJ776" s="199"/>
      <c r="AK776" s="199"/>
      <c r="AL776" s="199"/>
      <c r="AM776" s="199"/>
      <c r="AN776" s="199"/>
      <c r="AO776" s="199"/>
      <c r="AP776" s="199"/>
      <c r="AQ776" s="199"/>
      <c r="AR776" s="199"/>
      <c r="AS776" s="199"/>
      <c r="AT776" s="199"/>
      <c r="AU776" s="199"/>
    </row>
    <row r="777" spans="1:47" outlineLevel="1">
      <c r="A777" s="146">
        <v>295</v>
      </c>
      <c r="B777" s="149"/>
      <c r="C777" s="165" t="s">
        <v>1426</v>
      </c>
      <c r="D777" s="189" t="s">
        <v>234</v>
      </c>
      <c r="E777" s="200">
        <v>20</v>
      </c>
      <c r="F777" s="200"/>
      <c r="G777" s="200">
        <f t="shared" si="7"/>
        <v>0</v>
      </c>
      <c r="H777" s="176" t="s">
        <v>953</v>
      </c>
      <c r="I777" s="199"/>
      <c r="J777" s="199"/>
      <c r="K777" s="199"/>
      <c r="L777" s="199"/>
      <c r="M777" s="199"/>
      <c r="N777" s="199"/>
      <c r="O777" s="199"/>
      <c r="P777" s="199"/>
      <c r="Q777" s="199"/>
      <c r="R777" s="199"/>
      <c r="S777" s="199"/>
      <c r="T777" s="199"/>
      <c r="U777" s="199"/>
      <c r="V777" s="199"/>
      <c r="W777" s="199"/>
      <c r="X777" s="199"/>
      <c r="Y777" s="199"/>
      <c r="Z777" s="199"/>
      <c r="AA777" s="199"/>
      <c r="AB777" s="199"/>
      <c r="AC777" s="199"/>
      <c r="AD777" s="199"/>
      <c r="AE777" s="199"/>
      <c r="AF777" s="199"/>
      <c r="AG777" s="199"/>
      <c r="AH777" s="199"/>
      <c r="AI777" s="199"/>
      <c r="AJ777" s="199"/>
      <c r="AK777" s="199"/>
      <c r="AL777" s="199"/>
      <c r="AM777" s="199"/>
      <c r="AN777" s="199"/>
      <c r="AO777" s="199"/>
      <c r="AP777" s="199"/>
      <c r="AQ777" s="199"/>
      <c r="AR777" s="199"/>
      <c r="AS777" s="199"/>
      <c r="AT777" s="199"/>
      <c r="AU777" s="199"/>
    </row>
    <row r="778" spans="1:47" outlineLevel="1">
      <c r="A778" s="146">
        <v>296</v>
      </c>
      <c r="B778" s="149"/>
      <c r="C778" s="165" t="s">
        <v>1427</v>
      </c>
      <c r="D778" s="189" t="s">
        <v>234</v>
      </c>
      <c r="E778" s="200">
        <v>15</v>
      </c>
      <c r="F778" s="200"/>
      <c r="G778" s="200">
        <f t="shared" si="7"/>
        <v>0</v>
      </c>
      <c r="H778" s="176" t="s">
        <v>953</v>
      </c>
      <c r="I778" s="199"/>
      <c r="J778" s="199"/>
      <c r="K778" s="199"/>
      <c r="L778" s="199"/>
      <c r="M778" s="199"/>
      <c r="N778" s="199"/>
      <c r="O778" s="199"/>
      <c r="P778" s="199"/>
      <c r="Q778" s="199"/>
      <c r="R778" s="199"/>
      <c r="S778" s="199"/>
      <c r="T778" s="199"/>
      <c r="U778" s="199"/>
      <c r="V778" s="199"/>
      <c r="W778" s="199"/>
      <c r="X778" s="199"/>
      <c r="Y778" s="199"/>
      <c r="Z778" s="199"/>
      <c r="AA778" s="199"/>
      <c r="AB778" s="199"/>
      <c r="AC778" s="199"/>
      <c r="AD778" s="199"/>
      <c r="AE778" s="199"/>
      <c r="AF778" s="199"/>
      <c r="AG778" s="199"/>
      <c r="AH778" s="199"/>
      <c r="AI778" s="199"/>
      <c r="AJ778" s="199"/>
      <c r="AK778" s="199"/>
      <c r="AL778" s="199"/>
      <c r="AM778" s="199"/>
      <c r="AN778" s="199"/>
      <c r="AO778" s="199"/>
      <c r="AP778" s="199"/>
      <c r="AQ778" s="199"/>
      <c r="AR778" s="199"/>
      <c r="AS778" s="199"/>
      <c r="AT778" s="199"/>
      <c r="AU778" s="199"/>
    </row>
    <row r="779" spans="1:47" outlineLevel="1">
      <c r="A779" s="146">
        <v>297</v>
      </c>
      <c r="B779" s="149"/>
      <c r="C779" s="165" t="s">
        <v>1428</v>
      </c>
      <c r="D779" s="189" t="s">
        <v>234</v>
      </c>
      <c r="E779" s="200">
        <v>3</v>
      </c>
      <c r="F779" s="200"/>
      <c r="G779" s="200">
        <f t="shared" si="7"/>
        <v>0</v>
      </c>
      <c r="H779" s="176" t="s">
        <v>953</v>
      </c>
      <c r="I779" s="199"/>
      <c r="J779" s="199"/>
      <c r="K779" s="199"/>
      <c r="L779" s="199"/>
      <c r="M779" s="199"/>
      <c r="N779" s="199"/>
      <c r="O779" s="199"/>
      <c r="P779" s="199"/>
      <c r="Q779" s="199"/>
      <c r="R779" s="199"/>
      <c r="S779" s="199"/>
      <c r="T779" s="199"/>
      <c r="U779" s="199"/>
      <c r="V779" s="199"/>
      <c r="W779" s="199"/>
      <c r="X779" s="199"/>
      <c r="Y779" s="199"/>
      <c r="Z779" s="199"/>
      <c r="AA779" s="199"/>
      <c r="AB779" s="199"/>
      <c r="AC779" s="199"/>
      <c r="AD779" s="199"/>
      <c r="AE779" s="199"/>
      <c r="AF779" s="199"/>
      <c r="AG779" s="199"/>
      <c r="AH779" s="199"/>
      <c r="AI779" s="199"/>
      <c r="AJ779" s="199"/>
      <c r="AK779" s="199"/>
      <c r="AL779" s="199"/>
      <c r="AM779" s="199"/>
      <c r="AN779" s="199"/>
      <c r="AO779" s="199"/>
      <c r="AP779" s="199"/>
      <c r="AQ779" s="199"/>
      <c r="AR779" s="199"/>
      <c r="AS779" s="199"/>
      <c r="AT779" s="199"/>
      <c r="AU779" s="199"/>
    </row>
    <row r="780" spans="1:47" outlineLevel="1">
      <c r="A780" s="146"/>
      <c r="B780" s="149"/>
      <c r="C780" s="165" t="s">
        <v>1429</v>
      </c>
      <c r="D780" s="189"/>
      <c r="E780" s="200"/>
      <c r="F780" s="200"/>
      <c r="G780" s="200"/>
      <c r="H780" s="176"/>
      <c r="I780" s="199"/>
      <c r="J780" s="199"/>
      <c r="K780" s="199"/>
      <c r="L780" s="199"/>
      <c r="M780" s="199"/>
      <c r="N780" s="199"/>
      <c r="O780" s="199"/>
      <c r="P780" s="199"/>
      <c r="Q780" s="199"/>
      <c r="R780" s="199"/>
      <c r="S780" s="199"/>
      <c r="T780" s="199"/>
      <c r="U780" s="199"/>
      <c r="V780" s="199"/>
      <c r="W780" s="199"/>
      <c r="X780" s="199"/>
      <c r="Y780" s="199"/>
      <c r="Z780" s="199"/>
      <c r="AA780" s="199"/>
      <c r="AB780" s="199"/>
      <c r="AC780" s="199"/>
      <c r="AD780" s="199"/>
      <c r="AE780" s="199"/>
      <c r="AF780" s="199"/>
      <c r="AG780" s="199"/>
      <c r="AH780" s="199"/>
      <c r="AI780" s="199"/>
      <c r="AJ780" s="199"/>
      <c r="AK780" s="199"/>
      <c r="AL780" s="199"/>
      <c r="AM780" s="199"/>
      <c r="AN780" s="199"/>
      <c r="AO780" s="199"/>
      <c r="AP780" s="199"/>
      <c r="AQ780" s="199"/>
      <c r="AR780" s="199"/>
      <c r="AS780" s="199"/>
      <c r="AT780" s="199"/>
      <c r="AU780" s="199"/>
    </row>
    <row r="781" spans="1:47" outlineLevel="1">
      <c r="A781" s="146">
        <v>298</v>
      </c>
      <c r="B781" s="149"/>
      <c r="C781" s="165" t="s">
        <v>1425</v>
      </c>
      <c r="D781" s="189" t="s">
        <v>1047</v>
      </c>
      <c r="E781" s="200">
        <v>1</v>
      </c>
      <c r="F781" s="200"/>
      <c r="G781" s="200">
        <f t="shared" ref="G781:G798" si="8">ROUND(E781*F781,2)</f>
        <v>0</v>
      </c>
      <c r="H781" s="176" t="s">
        <v>953</v>
      </c>
      <c r="I781" s="199"/>
      <c r="J781" s="199"/>
      <c r="K781" s="199"/>
      <c r="L781" s="199"/>
      <c r="M781" s="199"/>
      <c r="N781" s="199"/>
      <c r="O781" s="199"/>
      <c r="P781" s="199"/>
      <c r="Q781" s="199"/>
      <c r="R781" s="199"/>
      <c r="S781" s="199"/>
      <c r="T781" s="199"/>
      <c r="U781" s="199"/>
      <c r="V781" s="199"/>
      <c r="W781" s="199"/>
      <c r="X781" s="199"/>
      <c r="Y781" s="199"/>
      <c r="Z781" s="199"/>
      <c r="AA781" s="199"/>
      <c r="AB781" s="199"/>
      <c r="AC781" s="199"/>
      <c r="AD781" s="199"/>
      <c r="AE781" s="199"/>
      <c r="AF781" s="199"/>
      <c r="AG781" s="199"/>
      <c r="AH781" s="199"/>
      <c r="AI781" s="199"/>
      <c r="AJ781" s="199"/>
      <c r="AK781" s="199"/>
      <c r="AL781" s="199"/>
      <c r="AM781" s="199"/>
      <c r="AN781" s="199"/>
      <c r="AO781" s="199"/>
      <c r="AP781" s="199"/>
      <c r="AQ781" s="199"/>
      <c r="AR781" s="199"/>
      <c r="AS781" s="199"/>
      <c r="AT781" s="199"/>
      <c r="AU781" s="199"/>
    </row>
    <row r="782" spans="1:47" outlineLevel="1">
      <c r="A782" s="146">
        <v>299</v>
      </c>
      <c r="B782" s="149"/>
      <c r="C782" s="165" t="s">
        <v>1426</v>
      </c>
      <c r="D782" s="189" t="s">
        <v>1047</v>
      </c>
      <c r="E782" s="200">
        <v>1</v>
      </c>
      <c r="F782" s="200"/>
      <c r="G782" s="200">
        <f t="shared" si="8"/>
        <v>0</v>
      </c>
      <c r="H782" s="176" t="s">
        <v>953</v>
      </c>
      <c r="I782" s="199"/>
      <c r="J782" s="199"/>
      <c r="K782" s="199"/>
      <c r="L782" s="199"/>
      <c r="M782" s="199"/>
      <c r="N782" s="199"/>
      <c r="O782" s="199"/>
      <c r="P782" s="199"/>
      <c r="Q782" s="199"/>
      <c r="R782" s="199"/>
      <c r="S782" s="199"/>
      <c r="T782" s="199"/>
      <c r="U782" s="199"/>
      <c r="V782" s="199"/>
      <c r="W782" s="199"/>
      <c r="X782" s="199"/>
      <c r="Y782" s="199"/>
      <c r="Z782" s="199"/>
      <c r="AA782" s="199"/>
      <c r="AB782" s="199"/>
      <c r="AC782" s="199"/>
      <c r="AD782" s="199"/>
      <c r="AE782" s="199"/>
      <c r="AF782" s="199"/>
      <c r="AG782" s="199"/>
      <c r="AH782" s="199"/>
      <c r="AI782" s="199"/>
      <c r="AJ782" s="199"/>
      <c r="AK782" s="199"/>
      <c r="AL782" s="199"/>
      <c r="AM782" s="199"/>
      <c r="AN782" s="199"/>
      <c r="AO782" s="199"/>
      <c r="AP782" s="199"/>
      <c r="AQ782" s="199"/>
      <c r="AR782" s="199"/>
      <c r="AS782" s="199"/>
      <c r="AT782" s="199"/>
      <c r="AU782" s="199"/>
    </row>
    <row r="783" spans="1:47" outlineLevel="1">
      <c r="A783" s="146">
        <v>300</v>
      </c>
      <c r="B783" s="149"/>
      <c r="C783" s="165" t="s">
        <v>1428</v>
      </c>
      <c r="D783" s="189" t="s">
        <v>1047</v>
      </c>
      <c r="E783" s="200">
        <v>1</v>
      </c>
      <c r="F783" s="200"/>
      <c r="G783" s="200">
        <f t="shared" si="8"/>
        <v>0</v>
      </c>
      <c r="H783" s="176" t="s">
        <v>953</v>
      </c>
      <c r="I783" s="199"/>
      <c r="J783" s="199"/>
      <c r="K783" s="199"/>
      <c r="L783" s="199"/>
      <c r="M783" s="199"/>
      <c r="N783" s="199"/>
      <c r="O783" s="199"/>
      <c r="P783" s="199"/>
      <c r="Q783" s="199"/>
      <c r="R783" s="199"/>
      <c r="S783" s="199"/>
      <c r="T783" s="199"/>
      <c r="U783" s="199"/>
      <c r="V783" s="199"/>
      <c r="W783" s="199"/>
      <c r="X783" s="199"/>
      <c r="Y783" s="199"/>
      <c r="Z783" s="199"/>
      <c r="AA783" s="199"/>
      <c r="AB783" s="199"/>
      <c r="AC783" s="199"/>
      <c r="AD783" s="199"/>
      <c r="AE783" s="199"/>
      <c r="AF783" s="199"/>
      <c r="AG783" s="199"/>
      <c r="AH783" s="199"/>
      <c r="AI783" s="199"/>
      <c r="AJ783" s="199"/>
      <c r="AK783" s="199"/>
      <c r="AL783" s="199"/>
      <c r="AM783" s="199"/>
      <c r="AN783" s="199"/>
      <c r="AO783" s="199"/>
      <c r="AP783" s="199"/>
      <c r="AQ783" s="199"/>
      <c r="AR783" s="199"/>
      <c r="AS783" s="199"/>
      <c r="AT783" s="199"/>
      <c r="AU783" s="199"/>
    </row>
    <row r="784" spans="1:47" outlineLevel="1">
      <c r="A784" s="146">
        <v>301</v>
      </c>
      <c r="B784" s="149"/>
      <c r="C784" s="165" t="s">
        <v>1430</v>
      </c>
      <c r="D784" s="189" t="s">
        <v>234</v>
      </c>
      <c r="E784" s="200">
        <v>2</v>
      </c>
      <c r="F784" s="200"/>
      <c r="G784" s="200">
        <f t="shared" si="8"/>
        <v>0</v>
      </c>
      <c r="H784" s="176" t="s">
        <v>953</v>
      </c>
      <c r="I784" s="199"/>
      <c r="J784" s="199"/>
      <c r="K784" s="199"/>
      <c r="L784" s="199"/>
      <c r="M784" s="199"/>
      <c r="N784" s="199"/>
      <c r="O784" s="199"/>
      <c r="P784" s="199"/>
      <c r="Q784" s="199"/>
      <c r="R784" s="199"/>
      <c r="S784" s="199"/>
      <c r="T784" s="199"/>
      <c r="U784" s="199"/>
      <c r="V784" s="199"/>
      <c r="W784" s="199"/>
      <c r="X784" s="199"/>
      <c r="Y784" s="199"/>
      <c r="Z784" s="199"/>
      <c r="AA784" s="199"/>
      <c r="AB784" s="199"/>
      <c r="AC784" s="199"/>
      <c r="AD784" s="199"/>
      <c r="AE784" s="199"/>
      <c r="AF784" s="199"/>
      <c r="AG784" s="199"/>
      <c r="AH784" s="199"/>
      <c r="AI784" s="199"/>
      <c r="AJ784" s="199"/>
      <c r="AK784" s="199"/>
      <c r="AL784" s="199"/>
      <c r="AM784" s="199"/>
      <c r="AN784" s="199"/>
      <c r="AO784" s="199"/>
      <c r="AP784" s="199"/>
      <c r="AQ784" s="199"/>
      <c r="AR784" s="199"/>
      <c r="AS784" s="199"/>
      <c r="AT784" s="199"/>
      <c r="AU784" s="199"/>
    </row>
    <row r="785" spans="1:47" outlineLevel="1">
      <c r="A785" s="146">
        <v>302</v>
      </c>
      <c r="B785" s="149"/>
      <c r="C785" s="165" t="s">
        <v>1431</v>
      </c>
      <c r="D785" s="189" t="s">
        <v>234</v>
      </c>
      <c r="E785" s="200">
        <v>2</v>
      </c>
      <c r="F785" s="200"/>
      <c r="G785" s="200">
        <f t="shared" si="8"/>
        <v>0</v>
      </c>
      <c r="H785" s="176" t="s">
        <v>953</v>
      </c>
      <c r="I785" s="199"/>
      <c r="J785" s="199"/>
      <c r="K785" s="199"/>
      <c r="L785" s="199"/>
      <c r="M785" s="199"/>
      <c r="N785" s="199"/>
      <c r="O785" s="199"/>
      <c r="P785" s="199"/>
      <c r="Q785" s="199"/>
      <c r="R785" s="199"/>
      <c r="S785" s="199"/>
      <c r="T785" s="199"/>
      <c r="U785" s="199"/>
      <c r="V785" s="199"/>
      <c r="W785" s="199"/>
      <c r="X785" s="199"/>
      <c r="Y785" s="199"/>
      <c r="Z785" s="199"/>
      <c r="AA785" s="199"/>
      <c r="AB785" s="199"/>
      <c r="AC785" s="199"/>
      <c r="AD785" s="199"/>
      <c r="AE785" s="199"/>
      <c r="AF785" s="199"/>
      <c r="AG785" s="199"/>
      <c r="AH785" s="199"/>
      <c r="AI785" s="199"/>
      <c r="AJ785" s="199"/>
      <c r="AK785" s="199"/>
      <c r="AL785" s="199"/>
      <c r="AM785" s="199"/>
      <c r="AN785" s="199"/>
      <c r="AO785" s="199"/>
      <c r="AP785" s="199"/>
      <c r="AQ785" s="199"/>
      <c r="AR785" s="199"/>
      <c r="AS785" s="199"/>
      <c r="AT785" s="199"/>
      <c r="AU785" s="199"/>
    </row>
    <row r="786" spans="1:47" outlineLevel="1">
      <c r="A786" s="146">
        <v>303</v>
      </c>
      <c r="B786" s="149"/>
      <c r="C786" s="165" t="s">
        <v>1432</v>
      </c>
      <c r="D786" s="189" t="s">
        <v>1433</v>
      </c>
      <c r="E786" s="200">
        <v>2</v>
      </c>
      <c r="F786" s="200"/>
      <c r="G786" s="200">
        <f t="shared" si="8"/>
        <v>0</v>
      </c>
      <c r="H786" s="176" t="s">
        <v>953</v>
      </c>
      <c r="I786" s="199"/>
      <c r="J786" s="199"/>
      <c r="K786" s="199"/>
      <c r="L786" s="199"/>
      <c r="M786" s="199"/>
      <c r="N786" s="199"/>
      <c r="O786" s="199"/>
      <c r="P786" s="199"/>
      <c r="Q786" s="199"/>
      <c r="R786" s="199"/>
      <c r="S786" s="199"/>
      <c r="T786" s="199"/>
      <c r="U786" s="199"/>
      <c r="V786" s="199"/>
      <c r="W786" s="199"/>
      <c r="X786" s="199"/>
      <c r="Y786" s="199"/>
      <c r="Z786" s="199"/>
      <c r="AA786" s="199"/>
      <c r="AB786" s="199"/>
      <c r="AC786" s="199"/>
      <c r="AD786" s="199"/>
      <c r="AE786" s="199"/>
      <c r="AF786" s="199"/>
      <c r="AG786" s="199"/>
      <c r="AH786" s="199"/>
      <c r="AI786" s="199"/>
      <c r="AJ786" s="199"/>
      <c r="AK786" s="199"/>
      <c r="AL786" s="199"/>
      <c r="AM786" s="199"/>
      <c r="AN786" s="199"/>
      <c r="AO786" s="199"/>
      <c r="AP786" s="199"/>
      <c r="AQ786" s="199"/>
      <c r="AR786" s="199"/>
      <c r="AS786" s="199"/>
      <c r="AT786" s="199"/>
      <c r="AU786" s="199"/>
    </row>
    <row r="787" spans="1:47" outlineLevel="1">
      <c r="A787" s="146">
        <v>304</v>
      </c>
      <c r="B787" s="149"/>
      <c r="C787" s="165" t="s">
        <v>1434</v>
      </c>
      <c r="D787" s="189" t="s">
        <v>1435</v>
      </c>
      <c r="E787" s="200">
        <v>1</v>
      </c>
      <c r="F787" s="200"/>
      <c r="G787" s="200">
        <f t="shared" si="8"/>
        <v>0</v>
      </c>
      <c r="H787" s="176" t="s">
        <v>953</v>
      </c>
      <c r="I787" s="199"/>
      <c r="J787" s="199"/>
      <c r="K787" s="199"/>
      <c r="L787" s="199"/>
      <c r="M787" s="199"/>
      <c r="N787" s="199"/>
      <c r="O787" s="199"/>
      <c r="P787" s="199"/>
      <c r="Q787" s="199"/>
      <c r="R787" s="199"/>
      <c r="S787" s="199"/>
      <c r="T787" s="199"/>
      <c r="U787" s="199"/>
      <c r="V787" s="199"/>
      <c r="W787" s="199"/>
      <c r="X787" s="199"/>
      <c r="Y787" s="199"/>
      <c r="Z787" s="199"/>
      <c r="AA787" s="199"/>
      <c r="AB787" s="199"/>
      <c r="AC787" s="199"/>
      <c r="AD787" s="199"/>
      <c r="AE787" s="199"/>
      <c r="AF787" s="199"/>
      <c r="AG787" s="199"/>
      <c r="AH787" s="199"/>
      <c r="AI787" s="199"/>
      <c r="AJ787" s="199"/>
      <c r="AK787" s="199"/>
      <c r="AL787" s="199"/>
      <c r="AM787" s="199"/>
      <c r="AN787" s="199"/>
      <c r="AO787" s="199"/>
      <c r="AP787" s="199"/>
      <c r="AQ787" s="199"/>
      <c r="AR787" s="199"/>
      <c r="AS787" s="199"/>
      <c r="AT787" s="199"/>
      <c r="AU787" s="199"/>
    </row>
    <row r="788" spans="1:47" outlineLevel="1">
      <c r="A788" s="146">
        <v>305</v>
      </c>
      <c r="B788" s="149"/>
      <c r="C788" s="165" t="s">
        <v>1436</v>
      </c>
      <c r="D788" s="189" t="s">
        <v>1047</v>
      </c>
      <c r="E788" s="200">
        <v>1</v>
      </c>
      <c r="F788" s="200"/>
      <c r="G788" s="200">
        <f t="shared" si="8"/>
        <v>0</v>
      </c>
      <c r="H788" s="176" t="s">
        <v>953</v>
      </c>
      <c r="I788" s="199"/>
      <c r="J788" s="199"/>
      <c r="K788" s="199"/>
      <c r="L788" s="199"/>
      <c r="M788" s="199"/>
      <c r="N788" s="199"/>
      <c r="O788" s="199"/>
      <c r="P788" s="199"/>
      <c r="Q788" s="199"/>
      <c r="R788" s="199"/>
      <c r="S788" s="199"/>
      <c r="T788" s="199"/>
      <c r="U788" s="199"/>
      <c r="V788" s="199"/>
      <c r="W788" s="199"/>
      <c r="X788" s="199"/>
      <c r="Y788" s="199"/>
      <c r="Z788" s="199"/>
      <c r="AA788" s="199"/>
      <c r="AB788" s="199"/>
      <c r="AC788" s="199"/>
      <c r="AD788" s="199"/>
      <c r="AE788" s="199"/>
      <c r="AF788" s="199"/>
      <c r="AG788" s="199"/>
      <c r="AH788" s="199"/>
      <c r="AI788" s="199"/>
      <c r="AJ788" s="199"/>
      <c r="AK788" s="199"/>
      <c r="AL788" s="199"/>
      <c r="AM788" s="199"/>
      <c r="AN788" s="199"/>
      <c r="AO788" s="199"/>
      <c r="AP788" s="199"/>
      <c r="AQ788" s="199"/>
      <c r="AR788" s="199"/>
      <c r="AS788" s="199"/>
      <c r="AT788" s="199"/>
      <c r="AU788" s="199"/>
    </row>
    <row r="789" spans="1:47" outlineLevel="1">
      <c r="A789" s="146">
        <v>306</v>
      </c>
      <c r="B789" s="149"/>
      <c r="C789" s="165" t="s">
        <v>1437</v>
      </c>
      <c r="D789" s="189" t="s">
        <v>1435</v>
      </c>
      <c r="E789" s="200">
        <v>1</v>
      </c>
      <c r="F789" s="200"/>
      <c r="G789" s="200">
        <f t="shared" si="8"/>
        <v>0</v>
      </c>
      <c r="H789" s="176" t="s">
        <v>953</v>
      </c>
      <c r="I789" s="199"/>
      <c r="J789" s="199"/>
      <c r="K789" s="199"/>
      <c r="L789" s="199"/>
      <c r="M789" s="199"/>
      <c r="N789" s="199"/>
      <c r="O789" s="199"/>
      <c r="P789" s="199"/>
      <c r="Q789" s="199"/>
      <c r="R789" s="199"/>
      <c r="S789" s="199"/>
      <c r="T789" s="199"/>
      <c r="U789" s="199"/>
      <c r="V789" s="199"/>
      <c r="W789" s="199"/>
      <c r="X789" s="199"/>
      <c r="Y789" s="199"/>
      <c r="Z789" s="199"/>
      <c r="AA789" s="199"/>
      <c r="AB789" s="199"/>
      <c r="AC789" s="199"/>
      <c r="AD789" s="199"/>
      <c r="AE789" s="199"/>
      <c r="AF789" s="199"/>
      <c r="AG789" s="199"/>
      <c r="AH789" s="199"/>
      <c r="AI789" s="199"/>
      <c r="AJ789" s="199"/>
      <c r="AK789" s="199"/>
      <c r="AL789" s="199"/>
      <c r="AM789" s="199"/>
      <c r="AN789" s="199"/>
      <c r="AO789" s="199"/>
      <c r="AP789" s="199"/>
      <c r="AQ789" s="199"/>
      <c r="AR789" s="199"/>
      <c r="AS789" s="199"/>
      <c r="AT789" s="199"/>
      <c r="AU789" s="199"/>
    </row>
    <row r="790" spans="1:47" outlineLevel="1">
      <c r="A790" s="146">
        <v>307</v>
      </c>
      <c r="B790" s="149"/>
      <c r="C790" s="165" t="s">
        <v>1438</v>
      </c>
      <c r="D790" s="189" t="s">
        <v>1047</v>
      </c>
      <c r="E790" s="200">
        <v>2</v>
      </c>
      <c r="F790" s="200"/>
      <c r="G790" s="200">
        <f t="shared" si="8"/>
        <v>0</v>
      </c>
      <c r="H790" s="176" t="s">
        <v>953</v>
      </c>
      <c r="I790" s="199"/>
      <c r="J790" s="199"/>
      <c r="K790" s="199"/>
      <c r="L790" s="199"/>
      <c r="M790" s="199"/>
      <c r="N790" s="199"/>
      <c r="O790" s="199"/>
      <c r="P790" s="199"/>
      <c r="Q790" s="199"/>
      <c r="R790" s="199"/>
      <c r="S790" s="199"/>
      <c r="T790" s="199"/>
      <c r="U790" s="199"/>
      <c r="V790" s="199"/>
      <c r="W790" s="199"/>
      <c r="X790" s="199"/>
      <c r="Y790" s="199"/>
      <c r="Z790" s="199"/>
      <c r="AA790" s="199"/>
      <c r="AB790" s="199"/>
      <c r="AC790" s="199"/>
      <c r="AD790" s="199"/>
      <c r="AE790" s="199"/>
      <c r="AF790" s="199"/>
      <c r="AG790" s="199"/>
      <c r="AH790" s="199"/>
      <c r="AI790" s="199"/>
      <c r="AJ790" s="199"/>
      <c r="AK790" s="199"/>
      <c r="AL790" s="199"/>
      <c r="AM790" s="199"/>
      <c r="AN790" s="199"/>
      <c r="AO790" s="199"/>
      <c r="AP790" s="199"/>
      <c r="AQ790" s="199"/>
      <c r="AR790" s="199"/>
      <c r="AS790" s="199"/>
      <c r="AT790" s="199"/>
      <c r="AU790" s="199"/>
    </row>
    <row r="791" spans="1:47" outlineLevel="1">
      <c r="A791" s="146">
        <v>308</v>
      </c>
      <c r="B791" s="149"/>
      <c r="C791" s="165" t="s">
        <v>1439</v>
      </c>
      <c r="D791" s="189" t="s">
        <v>1433</v>
      </c>
      <c r="E791" s="200">
        <v>2</v>
      </c>
      <c r="F791" s="200"/>
      <c r="G791" s="200">
        <f t="shared" si="8"/>
        <v>0</v>
      </c>
      <c r="H791" s="176" t="s">
        <v>953</v>
      </c>
      <c r="I791" s="199"/>
      <c r="J791" s="199"/>
      <c r="K791" s="199"/>
      <c r="L791" s="199"/>
      <c r="M791" s="199"/>
      <c r="N791" s="199"/>
      <c r="O791" s="199"/>
      <c r="P791" s="199"/>
      <c r="Q791" s="199"/>
      <c r="R791" s="199"/>
      <c r="S791" s="199"/>
      <c r="T791" s="199"/>
      <c r="U791" s="199"/>
      <c r="V791" s="199"/>
      <c r="W791" s="199"/>
      <c r="X791" s="199"/>
      <c r="Y791" s="199"/>
      <c r="Z791" s="199"/>
      <c r="AA791" s="199"/>
      <c r="AB791" s="199"/>
      <c r="AC791" s="199"/>
      <c r="AD791" s="199"/>
      <c r="AE791" s="199"/>
      <c r="AF791" s="199"/>
      <c r="AG791" s="199"/>
      <c r="AH791" s="199"/>
      <c r="AI791" s="199"/>
      <c r="AJ791" s="199"/>
      <c r="AK791" s="199"/>
      <c r="AL791" s="199"/>
      <c r="AM791" s="199"/>
      <c r="AN791" s="199"/>
      <c r="AO791" s="199"/>
      <c r="AP791" s="199"/>
      <c r="AQ791" s="199"/>
      <c r="AR791" s="199"/>
      <c r="AS791" s="199"/>
      <c r="AT791" s="199"/>
      <c r="AU791" s="199"/>
    </row>
    <row r="792" spans="1:47" outlineLevel="1">
      <c r="A792" s="146">
        <v>309</v>
      </c>
      <c r="B792" s="149"/>
      <c r="C792" s="165" t="s">
        <v>1440</v>
      </c>
      <c r="D792" s="189" t="s">
        <v>234</v>
      </c>
      <c r="E792" s="200">
        <v>60</v>
      </c>
      <c r="F792" s="200"/>
      <c r="G792" s="200">
        <f t="shared" si="8"/>
        <v>0</v>
      </c>
      <c r="H792" s="176" t="s">
        <v>953</v>
      </c>
      <c r="I792" s="199"/>
      <c r="J792" s="199"/>
      <c r="K792" s="199"/>
      <c r="L792" s="199"/>
      <c r="M792" s="199"/>
      <c r="N792" s="199"/>
      <c r="O792" s="199"/>
      <c r="P792" s="199"/>
      <c r="Q792" s="199"/>
      <c r="R792" s="199"/>
      <c r="S792" s="199"/>
      <c r="T792" s="199"/>
      <c r="U792" s="199"/>
      <c r="V792" s="199"/>
      <c r="W792" s="199"/>
      <c r="X792" s="199"/>
      <c r="Y792" s="199"/>
      <c r="Z792" s="199"/>
      <c r="AA792" s="199"/>
      <c r="AB792" s="199"/>
      <c r="AC792" s="199"/>
      <c r="AD792" s="199"/>
      <c r="AE792" s="199"/>
      <c r="AF792" s="199"/>
      <c r="AG792" s="199"/>
      <c r="AH792" s="199"/>
      <c r="AI792" s="199"/>
      <c r="AJ792" s="199"/>
      <c r="AK792" s="199"/>
      <c r="AL792" s="199"/>
      <c r="AM792" s="199"/>
      <c r="AN792" s="199"/>
      <c r="AO792" s="199"/>
      <c r="AP792" s="199"/>
      <c r="AQ792" s="199"/>
      <c r="AR792" s="199"/>
      <c r="AS792" s="199"/>
      <c r="AT792" s="199"/>
      <c r="AU792" s="199"/>
    </row>
    <row r="793" spans="1:47" outlineLevel="1">
      <c r="A793" s="146">
        <v>310</v>
      </c>
      <c r="B793" s="149"/>
      <c r="C793" s="165" t="s">
        <v>1441</v>
      </c>
      <c r="D793" s="189" t="s">
        <v>1433</v>
      </c>
      <c r="E793" s="200">
        <v>1</v>
      </c>
      <c r="F793" s="200"/>
      <c r="G793" s="200">
        <f t="shared" si="8"/>
        <v>0</v>
      </c>
      <c r="H793" s="176" t="s">
        <v>953</v>
      </c>
      <c r="I793" s="199"/>
      <c r="J793" s="199"/>
      <c r="K793" s="199"/>
      <c r="L793" s="199"/>
      <c r="M793" s="199"/>
      <c r="N793" s="199"/>
      <c r="O793" s="199"/>
      <c r="P793" s="199"/>
      <c r="Q793" s="199"/>
      <c r="R793" s="199"/>
      <c r="S793" s="199"/>
      <c r="T793" s="199"/>
      <c r="U793" s="199"/>
      <c r="V793" s="199"/>
      <c r="W793" s="199"/>
      <c r="X793" s="199"/>
      <c r="Y793" s="199"/>
      <c r="Z793" s="199"/>
      <c r="AA793" s="199"/>
      <c r="AB793" s="199"/>
      <c r="AC793" s="199"/>
      <c r="AD793" s="199"/>
      <c r="AE793" s="199"/>
      <c r="AF793" s="199"/>
      <c r="AG793" s="199"/>
      <c r="AH793" s="199"/>
      <c r="AI793" s="199"/>
      <c r="AJ793" s="199"/>
      <c r="AK793" s="199"/>
      <c r="AL793" s="199"/>
      <c r="AM793" s="199"/>
      <c r="AN793" s="199"/>
      <c r="AO793" s="199"/>
      <c r="AP793" s="199"/>
      <c r="AQ793" s="199"/>
      <c r="AR793" s="199"/>
      <c r="AS793" s="199"/>
      <c r="AT793" s="199"/>
      <c r="AU793" s="199"/>
    </row>
    <row r="794" spans="1:47" outlineLevel="1">
      <c r="A794" s="146">
        <v>311</v>
      </c>
      <c r="B794" s="149"/>
      <c r="C794" s="165" t="s">
        <v>1442</v>
      </c>
      <c r="D794" s="189" t="s">
        <v>1047</v>
      </c>
      <c r="E794" s="200">
        <v>1</v>
      </c>
      <c r="F794" s="200"/>
      <c r="G794" s="200">
        <f t="shared" si="8"/>
        <v>0</v>
      </c>
      <c r="H794" s="176" t="s">
        <v>953</v>
      </c>
      <c r="I794" s="199"/>
      <c r="J794" s="199"/>
      <c r="K794" s="199"/>
      <c r="L794" s="199"/>
      <c r="M794" s="199"/>
      <c r="N794" s="199"/>
      <c r="O794" s="199"/>
      <c r="P794" s="199"/>
      <c r="Q794" s="199"/>
      <c r="R794" s="199"/>
      <c r="S794" s="199"/>
      <c r="T794" s="199"/>
      <c r="U794" s="199"/>
      <c r="V794" s="199"/>
      <c r="W794" s="199"/>
      <c r="X794" s="199"/>
      <c r="Y794" s="199"/>
      <c r="Z794" s="199"/>
      <c r="AA794" s="199"/>
      <c r="AB794" s="199"/>
      <c r="AC794" s="199"/>
      <c r="AD794" s="199"/>
      <c r="AE794" s="199"/>
      <c r="AF794" s="199"/>
      <c r="AG794" s="199"/>
      <c r="AH794" s="199"/>
      <c r="AI794" s="199"/>
      <c r="AJ794" s="199"/>
      <c r="AK794" s="199"/>
      <c r="AL794" s="199"/>
      <c r="AM794" s="199"/>
      <c r="AN794" s="199"/>
      <c r="AO794" s="199"/>
      <c r="AP794" s="199"/>
      <c r="AQ794" s="199"/>
      <c r="AR794" s="199"/>
      <c r="AS794" s="199"/>
      <c r="AT794" s="199"/>
      <c r="AU794" s="199"/>
    </row>
    <row r="795" spans="1:47" outlineLevel="1">
      <c r="A795" s="146">
        <v>312</v>
      </c>
      <c r="B795" s="149"/>
      <c r="C795" s="165" t="s">
        <v>1443</v>
      </c>
      <c r="D795" s="189" t="s">
        <v>1433</v>
      </c>
      <c r="E795" s="200">
        <v>1</v>
      </c>
      <c r="F795" s="200"/>
      <c r="G795" s="200">
        <f t="shared" si="8"/>
        <v>0</v>
      </c>
      <c r="H795" s="176" t="s">
        <v>953</v>
      </c>
      <c r="I795" s="199"/>
      <c r="J795" s="199"/>
      <c r="K795" s="199"/>
      <c r="L795" s="199"/>
      <c r="M795" s="199"/>
      <c r="N795" s="199"/>
      <c r="O795" s="199"/>
      <c r="P795" s="199"/>
      <c r="Q795" s="199"/>
      <c r="R795" s="199"/>
      <c r="S795" s="199"/>
      <c r="T795" s="199"/>
      <c r="U795" s="199"/>
      <c r="V795" s="199"/>
      <c r="W795" s="199"/>
      <c r="X795" s="199"/>
      <c r="Y795" s="199"/>
      <c r="Z795" s="199"/>
      <c r="AA795" s="199"/>
      <c r="AB795" s="199"/>
      <c r="AC795" s="199"/>
      <c r="AD795" s="199"/>
      <c r="AE795" s="199"/>
      <c r="AF795" s="199"/>
      <c r="AG795" s="199"/>
      <c r="AH795" s="199"/>
      <c r="AI795" s="199"/>
      <c r="AJ795" s="199"/>
      <c r="AK795" s="199"/>
      <c r="AL795" s="199"/>
      <c r="AM795" s="199"/>
      <c r="AN795" s="199"/>
      <c r="AO795" s="199"/>
      <c r="AP795" s="199"/>
      <c r="AQ795" s="199"/>
      <c r="AR795" s="199"/>
      <c r="AS795" s="199"/>
      <c r="AT795" s="199"/>
      <c r="AU795" s="199"/>
    </row>
    <row r="796" spans="1:47" outlineLevel="1">
      <c r="A796" s="146">
        <v>313</v>
      </c>
      <c r="B796" s="149"/>
      <c r="C796" s="165" t="s">
        <v>1444</v>
      </c>
      <c r="D796" s="189" t="s">
        <v>234</v>
      </c>
      <c r="E796" s="200">
        <v>40</v>
      </c>
      <c r="F796" s="200"/>
      <c r="G796" s="200">
        <f t="shared" si="8"/>
        <v>0</v>
      </c>
      <c r="H796" s="176" t="s">
        <v>953</v>
      </c>
      <c r="I796" s="199"/>
      <c r="J796" s="199"/>
      <c r="K796" s="199"/>
      <c r="L796" s="199"/>
      <c r="M796" s="199"/>
      <c r="N796" s="199"/>
      <c r="O796" s="199"/>
      <c r="P796" s="199"/>
      <c r="Q796" s="199"/>
      <c r="R796" s="199"/>
      <c r="S796" s="199"/>
      <c r="T796" s="199"/>
      <c r="U796" s="199"/>
      <c r="V796" s="199"/>
      <c r="W796" s="199"/>
      <c r="X796" s="199"/>
      <c r="Y796" s="199"/>
      <c r="Z796" s="199"/>
      <c r="AA796" s="199"/>
      <c r="AB796" s="199"/>
      <c r="AC796" s="199"/>
      <c r="AD796" s="199"/>
      <c r="AE796" s="199"/>
      <c r="AF796" s="199"/>
      <c r="AG796" s="199"/>
      <c r="AH796" s="199"/>
      <c r="AI796" s="199"/>
      <c r="AJ796" s="199"/>
      <c r="AK796" s="199"/>
      <c r="AL796" s="199"/>
      <c r="AM796" s="199"/>
      <c r="AN796" s="199"/>
      <c r="AO796" s="199"/>
      <c r="AP796" s="199"/>
      <c r="AQ796" s="199"/>
      <c r="AR796" s="199"/>
      <c r="AS796" s="199"/>
      <c r="AT796" s="199"/>
      <c r="AU796" s="199"/>
    </row>
    <row r="797" spans="1:47" outlineLevel="1">
      <c r="A797" s="146">
        <v>314</v>
      </c>
      <c r="B797" s="149"/>
      <c r="C797" s="165" t="s">
        <v>1445</v>
      </c>
      <c r="D797" s="189" t="s">
        <v>0</v>
      </c>
      <c r="E797" s="200">
        <v>1.1399999999999999</v>
      </c>
      <c r="F797" s="200"/>
      <c r="G797" s="200">
        <f t="shared" si="8"/>
        <v>0</v>
      </c>
      <c r="H797" s="176" t="s">
        <v>953</v>
      </c>
      <c r="I797" s="199"/>
      <c r="J797" s="199"/>
      <c r="K797" s="199"/>
      <c r="L797" s="199"/>
      <c r="M797" s="199"/>
      <c r="N797" s="199"/>
      <c r="O797" s="199"/>
      <c r="P797" s="199"/>
      <c r="Q797" s="199"/>
      <c r="R797" s="199"/>
      <c r="S797" s="199"/>
      <c r="T797" s="199"/>
      <c r="U797" s="199"/>
      <c r="V797" s="199"/>
      <c r="W797" s="199"/>
      <c r="X797" s="199"/>
      <c r="Y797" s="199"/>
      <c r="Z797" s="199"/>
      <c r="AA797" s="199"/>
      <c r="AB797" s="199"/>
      <c r="AC797" s="199"/>
      <c r="AD797" s="199"/>
      <c r="AE797" s="199"/>
      <c r="AF797" s="199"/>
      <c r="AG797" s="199"/>
      <c r="AH797" s="199"/>
      <c r="AI797" s="199"/>
      <c r="AJ797" s="199"/>
      <c r="AK797" s="199"/>
      <c r="AL797" s="199"/>
      <c r="AM797" s="199"/>
      <c r="AN797" s="199"/>
      <c r="AO797" s="199"/>
      <c r="AP797" s="199"/>
      <c r="AQ797" s="199"/>
      <c r="AR797" s="199"/>
      <c r="AS797" s="199"/>
      <c r="AT797" s="199"/>
      <c r="AU797" s="199"/>
    </row>
    <row r="798" spans="1:47" outlineLevel="1">
      <c r="A798" s="146">
        <v>315</v>
      </c>
      <c r="B798" s="149"/>
      <c r="C798" s="165" t="s">
        <v>1446</v>
      </c>
      <c r="D798" s="189" t="s">
        <v>513</v>
      </c>
      <c r="E798" s="200">
        <v>5</v>
      </c>
      <c r="F798" s="200"/>
      <c r="G798" s="200">
        <f t="shared" si="8"/>
        <v>0</v>
      </c>
      <c r="H798" s="176" t="s">
        <v>953</v>
      </c>
      <c r="I798" s="199"/>
      <c r="J798" s="199"/>
      <c r="K798" s="199"/>
      <c r="L798" s="199"/>
      <c r="M798" s="199"/>
      <c r="N798" s="199"/>
      <c r="O798" s="199"/>
      <c r="P798" s="199"/>
      <c r="Q798" s="199"/>
      <c r="R798" s="199"/>
      <c r="S798" s="199"/>
      <c r="T798" s="199"/>
      <c r="U798" s="199"/>
      <c r="V798" s="199"/>
      <c r="W798" s="199"/>
      <c r="X798" s="199"/>
      <c r="Y798" s="199"/>
      <c r="Z798" s="199"/>
      <c r="AA798" s="199"/>
      <c r="AB798" s="199"/>
      <c r="AC798" s="199"/>
      <c r="AD798" s="199"/>
      <c r="AE798" s="199"/>
      <c r="AF798" s="199"/>
      <c r="AG798" s="199"/>
      <c r="AH798" s="199"/>
      <c r="AI798" s="199"/>
      <c r="AJ798" s="199"/>
      <c r="AK798" s="199"/>
      <c r="AL798" s="199"/>
      <c r="AM798" s="199"/>
      <c r="AN798" s="199"/>
      <c r="AO798" s="199"/>
      <c r="AP798" s="199"/>
      <c r="AQ798" s="199"/>
      <c r="AR798" s="199"/>
      <c r="AS798" s="199"/>
      <c r="AT798" s="199"/>
      <c r="AU798" s="199"/>
    </row>
    <row r="799" spans="1:47" outlineLevel="1">
      <c r="A799" s="147" t="s">
        <v>120</v>
      </c>
      <c r="B799" s="265">
        <v>730</v>
      </c>
      <c r="C799" s="167" t="s">
        <v>1112</v>
      </c>
      <c r="D799" s="191"/>
      <c r="E799" s="201"/>
      <c r="F799" s="201"/>
      <c r="G799" s="201">
        <f>SUM(G801:G916)</f>
        <v>0</v>
      </c>
      <c r="H799" s="177"/>
      <c r="I799" s="199"/>
      <c r="J799" s="199"/>
      <c r="K799" s="199"/>
      <c r="L799" s="199"/>
      <c r="M799" s="199"/>
      <c r="N799" s="199"/>
      <c r="O799" s="199"/>
      <c r="P799" s="199"/>
      <c r="Q799" s="199"/>
      <c r="R799" s="199"/>
      <c r="S799" s="199"/>
      <c r="T799" s="199"/>
      <c r="U799" s="199"/>
      <c r="V799" s="199"/>
      <c r="W799" s="199"/>
      <c r="X799" s="199"/>
      <c r="Y799" s="199"/>
      <c r="Z799" s="199"/>
      <c r="AA799" s="199"/>
      <c r="AB799" s="199"/>
      <c r="AC799" s="199"/>
      <c r="AD799" s="199"/>
      <c r="AE799" s="199"/>
      <c r="AF799" s="199"/>
      <c r="AG799" s="199"/>
      <c r="AH799" s="199"/>
      <c r="AI799" s="199"/>
      <c r="AJ799" s="199"/>
      <c r="AK799" s="199"/>
      <c r="AL799" s="199"/>
      <c r="AM799" s="199"/>
      <c r="AN799" s="199"/>
      <c r="AO799" s="199"/>
      <c r="AP799" s="199"/>
      <c r="AQ799" s="199"/>
      <c r="AR799" s="199"/>
      <c r="AS799" s="199"/>
      <c r="AT799" s="199"/>
      <c r="AU799" s="199"/>
    </row>
    <row r="800" spans="1:47" outlineLevel="1">
      <c r="A800" s="146"/>
      <c r="B800" s="149" t="s">
        <v>82</v>
      </c>
      <c r="C800" s="165" t="s">
        <v>1113</v>
      </c>
      <c r="D800" s="189"/>
      <c r="E800" s="200"/>
      <c r="F800" s="200"/>
      <c r="G800" s="200"/>
      <c r="H800" s="176"/>
      <c r="I800" s="199"/>
      <c r="J800" s="199"/>
      <c r="K800" s="199"/>
      <c r="L800" s="199"/>
      <c r="M800" s="199"/>
      <c r="N800" s="199"/>
      <c r="O800" s="199"/>
      <c r="P800" s="199"/>
      <c r="Q800" s="199"/>
      <c r="R800" s="199"/>
      <c r="S800" s="199"/>
      <c r="T800" s="199"/>
      <c r="U800" s="199"/>
      <c r="V800" s="199"/>
      <c r="W800" s="199"/>
      <c r="X800" s="199"/>
      <c r="Y800" s="199"/>
      <c r="Z800" s="199"/>
      <c r="AA800" s="199"/>
      <c r="AB800" s="199"/>
      <c r="AC800" s="199"/>
      <c r="AD800" s="199"/>
      <c r="AE800" s="199"/>
      <c r="AF800" s="199"/>
      <c r="AG800" s="199"/>
      <c r="AH800" s="199"/>
      <c r="AI800" s="199"/>
      <c r="AJ800" s="199"/>
      <c r="AK800" s="199"/>
      <c r="AL800" s="199"/>
      <c r="AM800" s="199"/>
      <c r="AN800" s="199"/>
      <c r="AO800" s="199"/>
      <c r="AP800" s="199"/>
      <c r="AQ800" s="199"/>
      <c r="AR800" s="199"/>
      <c r="AS800" s="199"/>
      <c r="AT800" s="199"/>
      <c r="AU800" s="199"/>
    </row>
    <row r="801" spans="1:47" ht="22.5" outlineLevel="1">
      <c r="A801" s="146">
        <v>316</v>
      </c>
      <c r="B801" s="149" t="s">
        <v>1114</v>
      </c>
      <c r="C801" s="165" t="s">
        <v>1115</v>
      </c>
      <c r="D801" s="189" t="s">
        <v>151</v>
      </c>
      <c r="E801" s="200">
        <v>75</v>
      </c>
      <c r="F801" s="200"/>
      <c r="G801" s="200">
        <f t="shared" ref="G801:G813" si="9">ROUND(E801*F801,2)</f>
        <v>0</v>
      </c>
      <c r="H801" s="176" t="s">
        <v>953</v>
      </c>
      <c r="I801" s="199"/>
      <c r="J801" s="199"/>
      <c r="K801" s="199"/>
      <c r="L801" s="199"/>
      <c r="M801" s="199"/>
      <c r="N801" s="199"/>
      <c r="O801" s="199"/>
      <c r="P801" s="199"/>
      <c r="Q801" s="199"/>
      <c r="R801" s="199"/>
      <c r="S801" s="199"/>
      <c r="T801" s="199"/>
      <c r="U801" s="199"/>
      <c r="V801" s="199"/>
      <c r="W801" s="199"/>
      <c r="X801" s="199"/>
      <c r="Y801" s="199"/>
      <c r="Z801" s="199"/>
      <c r="AA801" s="199"/>
      <c r="AB801" s="199"/>
      <c r="AC801" s="199"/>
      <c r="AD801" s="199"/>
      <c r="AE801" s="199"/>
      <c r="AF801" s="199"/>
      <c r="AG801" s="199"/>
      <c r="AH801" s="199"/>
      <c r="AI801" s="199"/>
      <c r="AJ801" s="199"/>
      <c r="AK801" s="199"/>
      <c r="AL801" s="199"/>
      <c r="AM801" s="199"/>
      <c r="AN801" s="199"/>
      <c r="AO801" s="199"/>
      <c r="AP801" s="199"/>
      <c r="AQ801" s="199"/>
      <c r="AR801" s="199"/>
      <c r="AS801" s="199"/>
      <c r="AT801" s="199"/>
      <c r="AU801" s="199"/>
    </row>
    <row r="802" spans="1:47" outlineLevel="1">
      <c r="A802" s="146">
        <v>317</v>
      </c>
      <c r="B802" s="149" t="s">
        <v>1116</v>
      </c>
      <c r="C802" s="165" t="s">
        <v>1117</v>
      </c>
      <c r="D802" s="189" t="s">
        <v>151</v>
      </c>
      <c r="E802" s="200">
        <v>4.5</v>
      </c>
      <c r="F802" s="200"/>
      <c r="G802" s="200">
        <f t="shared" si="9"/>
        <v>0</v>
      </c>
      <c r="H802" s="176" t="s">
        <v>953</v>
      </c>
      <c r="I802" s="199"/>
      <c r="J802" s="199"/>
      <c r="K802" s="199"/>
      <c r="L802" s="199"/>
      <c r="M802" s="199"/>
      <c r="N802" s="199"/>
      <c r="O802" s="199"/>
      <c r="P802" s="199"/>
      <c r="Q802" s="199"/>
      <c r="R802" s="199"/>
      <c r="S802" s="199"/>
      <c r="T802" s="199"/>
      <c r="U802" s="199"/>
      <c r="V802" s="199"/>
      <c r="W802" s="199"/>
      <c r="X802" s="199"/>
      <c r="Y802" s="199"/>
      <c r="Z802" s="199"/>
      <c r="AA802" s="199"/>
      <c r="AB802" s="199"/>
      <c r="AC802" s="199"/>
      <c r="AD802" s="199"/>
      <c r="AE802" s="199"/>
      <c r="AF802" s="199"/>
      <c r="AG802" s="199"/>
      <c r="AH802" s="199"/>
      <c r="AI802" s="199"/>
      <c r="AJ802" s="199"/>
      <c r="AK802" s="199"/>
      <c r="AL802" s="199"/>
      <c r="AM802" s="199"/>
      <c r="AN802" s="199"/>
      <c r="AO802" s="199"/>
      <c r="AP802" s="199"/>
      <c r="AQ802" s="199"/>
      <c r="AR802" s="199"/>
      <c r="AS802" s="199"/>
      <c r="AT802" s="199"/>
      <c r="AU802" s="199"/>
    </row>
    <row r="803" spans="1:47" outlineLevel="1">
      <c r="A803" s="146">
        <v>318</v>
      </c>
      <c r="B803" s="149" t="s">
        <v>1118</v>
      </c>
      <c r="C803" s="165" t="s">
        <v>1119</v>
      </c>
      <c r="D803" s="189" t="s">
        <v>151</v>
      </c>
      <c r="E803" s="200">
        <v>5</v>
      </c>
      <c r="F803" s="200"/>
      <c r="G803" s="200">
        <f t="shared" si="9"/>
        <v>0</v>
      </c>
      <c r="H803" s="176" t="s">
        <v>953</v>
      </c>
      <c r="I803" s="199"/>
      <c r="J803" s="199"/>
      <c r="K803" s="199"/>
      <c r="L803" s="199"/>
      <c r="M803" s="199"/>
      <c r="N803" s="199"/>
      <c r="O803" s="199"/>
      <c r="P803" s="199"/>
      <c r="Q803" s="199"/>
      <c r="R803" s="199"/>
      <c r="S803" s="199"/>
      <c r="T803" s="199"/>
      <c r="U803" s="199"/>
      <c r="V803" s="199"/>
      <c r="W803" s="199"/>
      <c r="X803" s="199"/>
      <c r="Y803" s="199"/>
      <c r="Z803" s="199"/>
      <c r="AA803" s="199"/>
      <c r="AB803" s="199"/>
      <c r="AC803" s="199"/>
      <c r="AD803" s="199"/>
      <c r="AE803" s="199"/>
      <c r="AF803" s="199"/>
      <c r="AG803" s="199"/>
      <c r="AH803" s="199"/>
      <c r="AI803" s="199"/>
      <c r="AJ803" s="199"/>
      <c r="AK803" s="199"/>
      <c r="AL803" s="199"/>
      <c r="AM803" s="199"/>
      <c r="AN803" s="199"/>
      <c r="AO803" s="199"/>
      <c r="AP803" s="199"/>
      <c r="AQ803" s="199"/>
      <c r="AR803" s="199"/>
      <c r="AS803" s="199"/>
      <c r="AT803" s="199"/>
      <c r="AU803" s="199"/>
    </row>
    <row r="804" spans="1:47" outlineLevel="1">
      <c r="A804" s="146">
        <v>319</v>
      </c>
      <c r="B804" s="149" t="s">
        <v>1120</v>
      </c>
      <c r="C804" s="165" t="s">
        <v>1121</v>
      </c>
      <c r="D804" s="189" t="s">
        <v>849</v>
      </c>
      <c r="E804" s="200">
        <v>4</v>
      </c>
      <c r="F804" s="200"/>
      <c r="G804" s="200">
        <f t="shared" si="9"/>
        <v>0</v>
      </c>
      <c r="H804" s="176" t="s">
        <v>953</v>
      </c>
      <c r="I804" s="199"/>
      <c r="J804" s="199"/>
      <c r="K804" s="199"/>
      <c r="L804" s="199"/>
      <c r="M804" s="199"/>
      <c r="N804" s="199"/>
      <c r="O804" s="199"/>
      <c r="P804" s="199"/>
      <c r="Q804" s="199"/>
      <c r="R804" s="199"/>
      <c r="S804" s="199"/>
      <c r="T804" s="199"/>
      <c r="U804" s="199"/>
      <c r="V804" s="199"/>
      <c r="W804" s="199"/>
      <c r="X804" s="199"/>
      <c r="Y804" s="199"/>
      <c r="Z804" s="199"/>
      <c r="AA804" s="199"/>
      <c r="AB804" s="199"/>
      <c r="AC804" s="199"/>
      <c r="AD804" s="199"/>
      <c r="AE804" s="199"/>
      <c r="AF804" s="199"/>
      <c r="AG804" s="199"/>
      <c r="AH804" s="199"/>
      <c r="AI804" s="199"/>
      <c r="AJ804" s="199"/>
      <c r="AK804" s="199"/>
      <c r="AL804" s="199"/>
      <c r="AM804" s="199"/>
      <c r="AN804" s="199"/>
      <c r="AO804" s="199"/>
      <c r="AP804" s="199"/>
      <c r="AQ804" s="199"/>
      <c r="AR804" s="199"/>
      <c r="AS804" s="199"/>
      <c r="AT804" s="199"/>
      <c r="AU804" s="199"/>
    </row>
    <row r="805" spans="1:47" outlineLevel="1">
      <c r="A805" s="146">
        <v>320</v>
      </c>
      <c r="B805" s="149" t="s">
        <v>1122</v>
      </c>
      <c r="C805" s="165" t="s">
        <v>1123</v>
      </c>
      <c r="D805" s="189" t="s">
        <v>234</v>
      </c>
      <c r="E805" s="200">
        <v>100</v>
      </c>
      <c r="F805" s="200"/>
      <c r="G805" s="200">
        <f t="shared" si="9"/>
        <v>0</v>
      </c>
      <c r="H805" s="176" t="s">
        <v>953</v>
      </c>
      <c r="I805" s="199"/>
      <c r="J805" s="199"/>
      <c r="K805" s="199"/>
      <c r="L805" s="199"/>
      <c r="M805" s="199"/>
      <c r="N805" s="199"/>
      <c r="O805" s="199"/>
      <c r="P805" s="199"/>
      <c r="Q805" s="199"/>
      <c r="R805" s="199"/>
      <c r="S805" s="199"/>
      <c r="T805" s="199"/>
      <c r="U805" s="199"/>
      <c r="V805" s="199"/>
      <c r="W805" s="199"/>
      <c r="X805" s="199"/>
      <c r="Y805" s="199"/>
      <c r="Z805" s="199"/>
      <c r="AA805" s="199"/>
      <c r="AB805" s="199"/>
      <c r="AC805" s="199"/>
      <c r="AD805" s="199"/>
      <c r="AE805" s="199"/>
      <c r="AF805" s="199"/>
      <c r="AG805" s="199"/>
      <c r="AH805" s="199"/>
      <c r="AI805" s="199"/>
      <c r="AJ805" s="199"/>
      <c r="AK805" s="199"/>
      <c r="AL805" s="199"/>
      <c r="AM805" s="199"/>
      <c r="AN805" s="199"/>
      <c r="AO805" s="199"/>
      <c r="AP805" s="199"/>
      <c r="AQ805" s="199"/>
      <c r="AR805" s="199"/>
      <c r="AS805" s="199"/>
      <c r="AT805" s="199"/>
      <c r="AU805" s="199"/>
    </row>
    <row r="806" spans="1:47" outlineLevel="1">
      <c r="A806" s="146">
        <v>321</v>
      </c>
      <c r="B806" s="149" t="s">
        <v>1124</v>
      </c>
      <c r="C806" s="165" t="s">
        <v>1125</v>
      </c>
      <c r="D806" s="189" t="s">
        <v>234</v>
      </c>
      <c r="E806" s="200">
        <v>60</v>
      </c>
      <c r="F806" s="200"/>
      <c r="G806" s="200">
        <f t="shared" si="9"/>
        <v>0</v>
      </c>
      <c r="H806" s="176" t="s">
        <v>953</v>
      </c>
      <c r="I806" s="199"/>
      <c r="J806" s="199"/>
      <c r="K806" s="199"/>
      <c r="L806" s="199"/>
      <c r="M806" s="199"/>
      <c r="N806" s="199"/>
      <c r="O806" s="199"/>
      <c r="P806" s="199"/>
      <c r="Q806" s="199"/>
      <c r="R806" s="199"/>
      <c r="S806" s="199"/>
      <c r="T806" s="199"/>
      <c r="U806" s="199"/>
      <c r="V806" s="199"/>
      <c r="W806" s="199"/>
      <c r="X806" s="199"/>
      <c r="Y806" s="199"/>
      <c r="Z806" s="199"/>
      <c r="AA806" s="199"/>
      <c r="AB806" s="199"/>
      <c r="AC806" s="199"/>
      <c r="AD806" s="199"/>
      <c r="AE806" s="199"/>
      <c r="AF806" s="199"/>
      <c r="AG806" s="199"/>
      <c r="AH806" s="199"/>
      <c r="AI806" s="199"/>
      <c r="AJ806" s="199"/>
      <c r="AK806" s="199"/>
      <c r="AL806" s="199"/>
      <c r="AM806" s="199"/>
      <c r="AN806" s="199"/>
      <c r="AO806" s="199"/>
      <c r="AP806" s="199"/>
      <c r="AQ806" s="199"/>
      <c r="AR806" s="199"/>
      <c r="AS806" s="199"/>
      <c r="AT806" s="199"/>
      <c r="AU806" s="199"/>
    </row>
    <row r="807" spans="1:47" outlineLevel="1">
      <c r="A807" s="146">
        <v>322</v>
      </c>
      <c r="B807" s="149" t="s">
        <v>1126</v>
      </c>
      <c r="C807" s="165" t="s">
        <v>1127</v>
      </c>
      <c r="D807" s="189" t="s">
        <v>234</v>
      </c>
      <c r="E807" s="200">
        <v>22</v>
      </c>
      <c r="F807" s="200"/>
      <c r="G807" s="200">
        <f t="shared" si="9"/>
        <v>0</v>
      </c>
      <c r="H807" s="176" t="s">
        <v>953</v>
      </c>
      <c r="I807" s="199"/>
      <c r="J807" s="199"/>
      <c r="K807" s="199"/>
      <c r="L807" s="199"/>
      <c r="M807" s="199"/>
      <c r="N807" s="199"/>
      <c r="O807" s="199"/>
      <c r="P807" s="199"/>
      <c r="Q807" s="199"/>
      <c r="R807" s="199"/>
      <c r="S807" s="199"/>
      <c r="T807" s="199"/>
      <c r="U807" s="199"/>
      <c r="V807" s="199"/>
      <c r="W807" s="199"/>
      <c r="X807" s="199"/>
      <c r="Y807" s="199"/>
      <c r="Z807" s="199"/>
      <c r="AA807" s="199"/>
      <c r="AB807" s="199"/>
      <c r="AC807" s="199"/>
      <c r="AD807" s="199"/>
      <c r="AE807" s="199"/>
      <c r="AF807" s="199"/>
      <c r="AG807" s="199"/>
      <c r="AH807" s="199"/>
      <c r="AI807" s="199"/>
      <c r="AJ807" s="199"/>
      <c r="AK807" s="199"/>
      <c r="AL807" s="199"/>
      <c r="AM807" s="199"/>
      <c r="AN807" s="199"/>
      <c r="AO807" s="199"/>
      <c r="AP807" s="199"/>
      <c r="AQ807" s="199"/>
      <c r="AR807" s="199"/>
      <c r="AS807" s="199"/>
      <c r="AT807" s="199"/>
      <c r="AU807" s="199"/>
    </row>
    <row r="808" spans="1:47" outlineLevel="1">
      <c r="A808" s="146">
        <v>323</v>
      </c>
      <c r="B808" s="149" t="s">
        <v>1128</v>
      </c>
      <c r="C808" s="165" t="s">
        <v>1129</v>
      </c>
      <c r="D808" s="189" t="s">
        <v>124</v>
      </c>
      <c r="E808" s="200">
        <v>2</v>
      </c>
      <c r="F808" s="200"/>
      <c r="G808" s="200">
        <f t="shared" si="9"/>
        <v>0</v>
      </c>
      <c r="H808" s="176" t="s">
        <v>953</v>
      </c>
      <c r="I808" s="199"/>
      <c r="J808" s="199"/>
      <c r="K808" s="199"/>
      <c r="L808" s="199"/>
      <c r="M808" s="199"/>
      <c r="N808" s="199"/>
      <c r="O808" s="199"/>
      <c r="P808" s="199"/>
      <c r="Q808" s="199"/>
      <c r="R808" s="199"/>
      <c r="S808" s="199"/>
      <c r="T808" s="199"/>
      <c r="U808" s="199"/>
      <c r="V808" s="199"/>
      <c r="W808" s="199"/>
      <c r="X808" s="199"/>
      <c r="Y808" s="199"/>
      <c r="Z808" s="199"/>
      <c r="AA808" s="199"/>
      <c r="AB808" s="199"/>
      <c r="AC808" s="199"/>
      <c r="AD808" s="199"/>
      <c r="AE808" s="199"/>
      <c r="AF808" s="199"/>
      <c r="AG808" s="199"/>
      <c r="AH808" s="199"/>
      <c r="AI808" s="199"/>
      <c r="AJ808" s="199"/>
      <c r="AK808" s="199"/>
      <c r="AL808" s="199"/>
      <c r="AM808" s="199"/>
      <c r="AN808" s="199"/>
      <c r="AO808" s="199"/>
      <c r="AP808" s="199"/>
      <c r="AQ808" s="199"/>
      <c r="AR808" s="199"/>
      <c r="AS808" s="199"/>
      <c r="AT808" s="199"/>
      <c r="AU808" s="199"/>
    </row>
    <row r="809" spans="1:47" outlineLevel="1">
      <c r="A809" s="146">
        <v>324</v>
      </c>
      <c r="B809" s="149" t="s">
        <v>1130</v>
      </c>
      <c r="C809" s="165" t="s">
        <v>1131</v>
      </c>
      <c r="D809" s="189" t="s">
        <v>234</v>
      </c>
      <c r="E809" s="200">
        <v>28</v>
      </c>
      <c r="F809" s="200"/>
      <c r="G809" s="200">
        <f t="shared" si="9"/>
        <v>0</v>
      </c>
      <c r="H809" s="176" t="s">
        <v>953</v>
      </c>
      <c r="I809" s="199"/>
      <c r="J809" s="199"/>
      <c r="K809" s="199"/>
      <c r="L809" s="199"/>
      <c r="M809" s="199"/>
      <c r="N809" s="199"/>
      <c r="O809" s="199"/>
      <c r="P809" s="199"/>
      <c r="Q809" s="199"/>
      <c r="R809" s="199"/>
      <c r="S809" s="199"/>
      <c r="T809" s="199"/>
      <c r="U809" s="199"/>
      <c r="V809" s="199"/>
      <c r="W809" s="199"/>
      <c r="X809" s="199"/>
      <c r="Y809" s="199"/>
      <c r="Z809" s="199"/>
      <c r="AA809" s="199"/>
      <c r="AB809" s="199"/>
      <c r="AC809" s="199"/>
      <c r="AD809" s="199"/>
      <c r="AE809" s="199"/>
      <c r="AF809" s="199"/>
      <c r="AG809" s="199"/>
      <c r="AH809" s="199"/>
      <c r="AI809" s="199"/>
      <c r="AJ809" s="199"/>
      <c r="AK809" s="199"/>
      <c r="AL809" s="199"/>
      <c r="AM809" s="199"/>
      <c r="AN809" s="199"/>
      <c r="AO809" s="199"/>
      <c r="AP809" s="199"/>
      <c r="AQ809" s="199"/>
      <c r="AR809" s="199"/>
      <c r="AS809" s="199"/>
      <c r="AT809" s="199"/>
      <c r="AU809" s="199"/>
    </row>
    <row r="810" spans="1:47" outlineLevel="1">
      <c r="A810" s="146">
        <v>325</v>
      </c>
      <c r="B810" s="149" t="s">
        <v>1132</v>
      </c>
      <c r="C810" s="165" t="s">
        <v>1133</v>
      </c>
      <c r="D810" s="189" t="s">
        <v>234</v>
      </c>
      <c r="E810" s="200">
        <v>20</v>
      </c>
      <c r="F810" s="200"/>
      <c r="G810" s="200">
        <f t="shared" si="9"/>
        <v>0</v>
      </c>
      <c r="H810" s="176" t="s">
        <v>953</v>
      </c>
      <c r="I810" s="199"/>
      <c r="J810" s="199"/>
      <c r="K810" s="199"/>
      <c r="L810" s="199"/>
      <c r="M810" s="199"/>
      <c r="N810" s="199"/>
      <c r="O810" s="199"/>
      <c r="P810" s="199"/>
      <c r="Q810" s="199"/>
      <c r="R810" s="199"/>
      <c r="S810" s="199"/>
      <c r="T810" s="199"/>
      <c r="U810" s="199"/>
      <c r="V810" s="199"/>
      <c r="W810" s="199"/>
      <c r="X810" s="199"/>
      <c r="Y810" s="199"/>
      <c r="Z810" s="199"/>
      <c r="AA810" s="199"/>
      <c r="AB810" s="199"/>
      <c r="AC810" s="199"/>
      <c r="AD810" s="199"/>
      <c r="AE810" s="199"/>
      <c r="AF810" s="199"/>
      <c r="AG810" s="199"/>
      <c r="AH810" s="199"/>
      <c r="AI810" s="199"/>
      <c r="AJ810" s="199"/>
      <c r="AK810" s="199"/>
      <c r="AL810" s="199"/>
      <c r="AM810" s="199"/>
      <c r="AN810" s="199"/>
      <c r="AO810" s="199"/>
      <c r="AP810" s="199"/>
      <c r="AQ810" s="199"/>
      <c r="AR810" s="199"/>
      <c r="AS810" s="199"/>
      <c r="AT810" s="199"/>
      <c r="AU810" s="199"/>
    </row>
    <row r="811" spans="1:47" outlineLevel="1">
      <c r="A811" s="146">
        <v>326</v>
      </c>
      <c r="B811" s="149" t="s">
        <v>1134</v>
      </c>
      <c r="C811" s="165" t="s">
        <v>1135</v>
      </c>
      <c r="D811" s="189" t="s">
        <v>234</v>
      </c>
      <c r="E811" s="200">
        <v>20</v>
      </c>
      <c r="F811" s="200"/>
      <c r="G811" s="200">
        <f t="shared" si="9"/>
        <v>0</v>
      </c>
      <c r="H811" s="176" t="s">
        <v>953</v>
      </c>
      <c r="I811" s="199"/>
      <c r="J811" s="199"/>
      <c r="K811" s="199"/>
      <c r="L811" s="199"/>
      <c r="M811" s="199"/>
      <c r="N811" s="199"/>
      <c r="O811" s="199"/>
      <c r="P811" s="199"/>
      <c r="Q811" s="199"/>
      <c r="R811" s="199"/>
      <c r="S811" s="199"/>
      <c r="T811" s="199"/>
      <c r="U811" s="199"/>
      <c r="V811" s="199"/>
      <c r="W811" s="199"/>
      <c r="X811" s="199"/>
      <c r="Y811" s="199"/>
      <c r="Z811" s="199"/>
      <c r="AA811" s="199"/>
      <c r="AB811" s="199"/>
      <c r="AC811" s="199"/>
      <c r="AD811" s="199"/>
      <c r="AE811" s="199"/>
      <c r="AF811" s="199"/>
      <c r="AG811" s="199"/>
      <c r="AH811" s="199"/>
      <c r="AI811" s="199"/>
      <c r="AJ811" s="199"/>
      <c r="AK811" s="199"/>
      <c r="AL811" s="199"/>
      <c r="AM811" s="199"/>
      <c r="AN811" s="199"/>
      <c r="AO811" s="199"/>
      <c r="AP811" s="199"/>
      <c r="AQ811" s="199"/>
      <c r="AR811" s="199"/>
      <c r="AS811" s="199"/>
      <c r="AT811" s="199"/>
      <c r="AU811" s="199"/>
    </row>
    <row r="812" spans="1:47" outlineLevel="1">
      <c r="A812" s="146">
        <v>327</v>
      </c>
      <c r="B812" s="149">
        <v>998713101</v>
      </c>
      <c r="C812" s="165" t="s">
        <v>1665</v>
      </c>
      <c r="D812" s="189" t="s">
        <v>162</v>
      </c>
      <c r="E812" s="200">
        <v>0.14799999999999999</v>
      </c>
      <c r="F812" s="200"/>
      <c r="G812" s="200">
        <f t="shared" si="9"/>
        <v>0</v>
      </c>
      <c r="H812" s="176" t="s">
        <v>953</v>
      </c>
      <c r="I812" s="199"/>
      <c r="J812" s="199"/>
      <c r="K812" s="199"/>
      <c r="L812" s="199"/>
      <c r="M812" s="199"/>
      <c r="N812" s="199"/>
      <c r="O812" s="199"/>
      <c r="P812" s="199"/>
      <c r="Q812" s="199"/>
      <c r="R812" s="199"/>
      <c r="S812" s="199"/>
      <c r="T812" s="199"/>
      <c r="U812" s="199"/>
      <c r="V812" s="199"/>
      <c r="W812" s="199"/>
      <c r="X812" s="199"/>
      <c r="Y812" s="199"/>
      <c r="Z812" s="199"/>
      <c r="AA812" s="199"/>
      <c r="AB812" s="199"/>
      <c r="AC812" s="199"/>
      <c r="AD812" s="199"/>
      <c r="AE812" s="199"/>
      <c r="AF812" s="199"/>
      <c r="AG812" s="199"/>
      <c r="AH812" s="199"/>
      <c r="AI812" s="199"/>
      <c r="AJ812" s="199"/>
      <c r="AK812" s="199"/>
      <c r="AL812" s="199"/>
      <c r="AM812" s="199"/>
      <c r="AN812" s="199"/>
      <c r="AO812" s="199"/>
      <c r="AP812" s="199"/>
      <c r="AQ812" s="199"/>
      <c r="AR812" s="199"/>
      <c r="AS812" s="199"/>
      <c r="AT812" s="199"/>
      <c r="AU812" s="199"/>
    </row>
    <row r="813" spans="1:47" outlineLevel="1">
      <c r="A813" s="146">
        <v>328</v>
      </c>
      <c r="B813" s="149" t="s">
        <v>1136</v>
      </c>
      <c r="C813" s="165" t="s">
        <v>1137</v>
      </c>
      <c r="D813" s="189" t="s">
        <v>162</v>
      </c>
      <c r="E813" s="200">
        <v>0.14799999999999999</v>
      </c>
      <c r="F813" s="200"/>
      <c r="G813" s="200">
        <f t="shared" si="9"/>
        <v>0</v>
      </c>
      <c r="H813" s="176" t="s">
        <v>953</v>
      </c>
      <c r="I813" s="199"/>
      <c r="J813" s="199"/>
      <c r="K813" s="199"/>
      <c r="L813" s="199"/>
      <c r="M813" s="199"/>
      <c r="N813" s="199"/>
      <c r="O813" s="199"/>
      <c r="P813" s="199"/>
      <c r="Q813" s="199"/>
      <c r="R813" s="199"/>
      <c r="S813" s="199"/>
      <c r="T813" s="199"/>
      <c r="U813" s="199"/>
      <c r="V813" s="199"/>
      <c r="W813" s="199"/>
      <c r="X813" s="199"/>
      <c r="Y813" s="199"/>
      <c r="Z813" s="199"/>
      <c r="AA813" s="199"/>
      <c r="AB813" s="199"/>
      <c r="AC813" s="199"/>
      <c r="AD813" s="199"/>
      <c r="AE813" s="199"/>
      <c r="AF813" s="199"/>
      <c r="AG813" s="199"/>
      <c r="AH813" s="199"/>
      <c r="AI813" s="199"/>
      <c r="AJ813" s="199"/>
      <c r="AK813" s="199"/>
      <c r="AL813" s="199"/>
      <c r="AM813" s="199"/>
      <c r="AN813" s="199"/>
      <c r="AO813" s="199"/>
      <c r="AP813" s="199"/>
      <c r="AQ813" s="199"/>
      <c r="AR813" s="199"/>
      <c r="AS813" s="199"/>
      <c r="AT813" s="199"/>
      <c r="AU813" s="199"/>
    </row>
    <row r="814" spans="1:47" outlineLevel="1">
      <c r="A814" s="146"/>
      <c r="B814" s="149" t="s">
        <v>1138</v>
      </c>
      <c r="C814" s="165" t="s">
        <v>1139</v>
      </c>
      <c r="D814" s="189"/>
      <c r="E814" s="200"/>
      <c r="F814" s="200"/>
      <c r="G814" s="200"/>
      <c r="H814" s="176"/>
      <c r="I814" s="199"/>
      <c r="J814" s="199"/>
      <c r="K814" s="199"/>
      <c r="L814" s="199"/>
      <c r="M814" s="199"/>
      <c r="N814" s="199"/>
      <c r="O814" s="199"/>
      <c r="P814" s="199"/>
      <c r="Q814" s="199"/>
      <c r="R814" s="199"/>
      <c r="S814" s="199"/>
      <c r="T814" s="199"/>
      <c r="U814" s="199"/>
      <c r="V814" s="199"/>
      <c r="W814" s="199"/>
      <c r="X814" s="199"/>
      <c r="Y814" s="199"/>
      <c r="Z814" s="199"/>
      <c r="AA814" s="199"/>
      <c r="AB814" s="199"/>
      <c r="AC814" s="199"/>
      <c r="AD814" s="199"/>
      <c r="AE814" s="199"/>
      <c r="AF814" s="199"/>
      <c r="AG814" s="199"/>
      <c r="AH814" s="199"/>
      <c r="AI814" s="199"/>
      <c r="AJ814" s="199"/>
      <c r="AK814" s="199"/>
      <c r="AL814" s="199"/>
      <c r="AM814" s="199"/>
      <c r="AN814" s="199"/>
      <c r="AO814" s="199"/>
      <c r="AP814" s="199"/>
      <c r="AQ814" s="199"/>
      <c r="AR814" s="199"/>
      <c r="AS814" s="199"/>
      <c r="AT814" s="199"/>
      <c r="AU814" s="199"/>
    </row>
    <row r="815" spans="1:47" ht="22.5" outlineLevel="1">
      <c r="A815" s="146">
        <v>329</v>
      </c>
      <c r="B815" s="149" t="s">
        <v>1140</v>
      </c>
      <c r="C815" s="165" t="s">
        <v>1666</v>
      </c>
      <c r="D815" s="189" t="s">
        <v>124</v>
      </c>
      <c r="E815" s="200">
        <v>1</v>
      </c>
      <c r="F815" s="200"/>
      <c r="G815" s="200">
        <f t="shared" ref="G815:G827" si="10">ROUND(E815*F815,2)</f>
        <v>0</v>
      </c>
      <c r="H815" s="176" t="s">
        <v>953</v>
      </c>
      <c r="I815" s="199"/>
      <c r="J815" s="199"/>
      <c r="K815" s="199"/>
      <c r="L815" s="199"/>
      <c r="M815" s="199"/>
      <c r="N815" s="199"/>
      <c r="O815" s="199"/>
      <c r="P815" s="199"/>
      <c r="Q815" s="199"/>
      <c r="R815" s="199"/>
      <c r="S815" s="199"/>
      <c r="T815" s="199"/>
      <c r="U815" s="199"/>
      <c r="V815" s="199"/>
      <c r="W815" s="199"/>
      <c r="X815" s="199"/>
      <c r="Y815" s="199"/>
      <c r="Z815" s="199"/>
      <c r="AA815" s="199"/>
      <c r="AB815" s="199"/>
      <c r="AC815" s="199"/>
      <c r="AD815" s="199"/>
      <c r="AE815" s="199"/>
      <c r="AF815" s="199"/>
      <c r="AG815" s="199"/>
      <c r="AH815" s="199"/>
      <c r="AI815" s="199"/>
      <c r="AJ815" s="199"/>
      <c r="AK815" s="199"/>
      <c r="AL815" s="199"/>
      <c r="AM815" s="199"/>
      <c r="AN815" s="199"/>
      <c r="AO815" s="199"/>
      <c r="AP815" s="199"/>
      <c r="AQ815" s="199"/>
      <c r="AR815" s="199"/>
      <c r="AS815" s="199"/>
      <c r="AT815" s="199"/>
      <c r="AU815" s="199"/>
    </row>
    <row r="816" spans="1:47" ht="22.5" outlineLevel="1">
      <c r="A816" s="146">
        <v>330</v>
      </c>
      <c r="B816" s="149" t="s">
        <v>1667</v>
      </c>
      <c r="C816" s="165" t="s">
        <v>1668</v>
      </c>
      <c r="D816" s="189" t="s">
        <v>124</v>
      </c>
      <c r="E816" s="200">
        <v>1</v>
      </c>
      <c r="F816" s="200"/>
      <c r="G816" s="200">
        <f t="shared" si="10"/>
        <v>0</v>
      </c>
      <c r="H816" s="176" t="s">
        <v>953</v>
      </c>
      <c r="I816" s="199"/>
      <c r="J816" s="199"/>
      <c r="K816" s="199"/>
      <c r="L816" s="199"/>
      <c r="M816" s="199"/>
      <c r="N816" s="199"/>
      <c r="O816" s="199"/>
      <c r="P816" s="199"/>
      <c r="Q816" s="199"/>
      <c r="R816" s="199"/>
      <c r="S816" s="199"/>
      <c r="T816" s="199"/>
      <c r="U816" s="199"/>
      <c r="V816" s="199"/>
      <c r="W816" s="199"/>
      <c r="X816" s="199"/>
      <c r="Y816" s="199"/>
      <c r="Z816" s="199"/>
      <c r="AA816" s="199"/>
      <c r="AB816" s="199"/>
      <c r="AC816" s="199"/>
      <c r="AD816" s="199"/>
      <c r="AE816" s="199"/>
      <c r="AF816" s="199"/>
      <c r="AG816" s="199"/>
      <c r="AH816" s="199"/>
      <c r="AI816" s="199"/>
      <c r="AJ816" s="199"/>
      <c r="AK816" s="199"/>
      <c r="AL816" s="199"/>
      <c r="AM816" s="199"/>
      <c r="AN816" s="199"/>
      <c r="AO816" s="199"/>
      <c r="AP816" s="199"/>
      <c r="AQ816" s="199"/>
      <c r="AR816" s="199"/>
      <c r="AS816" s="199"/>
      <c r="AT816" s="199"/>
      <c r="AU816" s="199"/>
    </row>
    <row r="817" spans="1:47" outlineLevel="1">
      <c r="A817" s="146">
        <v>331</v>
      </c>
      <c r="B817" s="149">
        <v>715061200</v>
      </c>
      <c r="C817" s="165" t="s">
        <v>1141</v>
      </c>
      <c r="D817" s="189" t="s">
        <v>124</v>
      </c>
      <c r="E817" s="200">
        <v>1</v>
      </c>
      <c r="F817" s="200"/>
      <c r="G817" s="200">
        <f t="shared" si="10"/>
        <v>0</v>
      </c>
      <c r="H817" s="176" t="s">
        <v>953</v>
      </c>
      <c r="I817" s="199"/>
      <c r="J817" s="199"/>
      <c r="K817" s="199"/>
      <c r="L817" s="199"/>
      <c r="M817" s="199"/>
      <c r="N817" s="199"/>
      <c r="O817" s="199"/>
      <c r="P817" s="199"/>
      <c r="Q817" s="199"/>
      <c r="R817" s="199"/>
      <c r="S817" s="199"/>
      <c r="T817" s="199"/>
      <c r="U817" s="199"/>
      <c r="V817" s="199"/>
      <c r="W817" s="199"/>
      <c r="X817" s="199"/>
      <c r="Y817" s="199"/>
      <c r="Z817" s="199"/>
      <c r="AA817" s="199"/>
      <c r="AB817" s="199"/>
      <c r="AC817" s="199"/>
      <c r="AD817" s="199"/>
      <c r="AE817" s="199"/>
      <c r="AF817" s="199"/>
      <c r="AG817" s="199"/>
      <c r="AH817" s="199"/>
      <c r="AI817" s="199"/>
      <c r="AJ817" s="199"/>
      <c r="AK817" s="199"/>
      <c r="AL817" s="199"/>
      <c r="AM817" s="199"/>
      <c r="AN817" s="199"/>
      <c r="AO817" s="199"/>
      <c r="AP817" s="199"/>
      <c r="AQ817" s="199"/>
      <c r="AR817" s="199"/>
      <c r="AS817" s="199"/>
      <c r="AT817" s="199"/>
      <c r="AU817" s="199"/>
    </row>
    <row r="818" spans="1:47" outlineLevel="1">
      <c r="A818" s="146">
        <v>332</v>
      </c>
      <c r="B818" s="149">
        <v>7150601005</v>
      </c>
      <c r="C818" s="165" t="s">
        <v>1142</v>
      </c>
      <c r="D818" s="189"/>
      <c r="E818" s="200">
        <v>1</v>
      </c>
      <c r="F818" s="200"/>
      <c r="G818" s="200">
        <f t="shared" si="10"/>
        <v>0</v>
      </c>
      <c r="H818" s="176" t="s">
        <v>953</v>
      </c>
      <c r="I818" s="199"/>
      <c r="J818" s="199"/>
      <c r="K818" s="199"/>
      <c r="L818" s="199"/>
      <c r="M818" s="199"/>
      <c r="N818" s="199"/>
      <c r="O818" s="199"/>
      <c r="P818" s="199"/>
      <c r="Q818" s="199"/>
      <c r="R818" s="199"/>
      <c r="S818" s="199"/>
      <c r="T818" s="199"/>
      <c r="U818" s="199"/>
      <c r="V818" s="199"/>
      <c r="W818" s="199"/>
      <c r="X818" s="199"/>
      <c r="Y818" s="199"/>
      <c r="Z818" s="199"/>
      <c r="AA818" s="199"/>
      <c r="AB818" s="199"/>
      <c r="AC818" s="199"/>
      <c r="AD818" s="199"/>
      <c r="AE818" s="199"/>
      <c r="AF818" s="199"/>
      <c r="AG818" s="199"/>
      <c r="AH818" s="199"/>
      <c r="AI818" s="199"/>
      <c r="AJ818" s="199"/>
      <c r="AK818" s="199"/>
      <c r="AL818" s="199"/>
      <c r="AM818" s="199"/>
      <c r="AN818" s="199"/>
      <c r="AO818" s="199"/>
      <c r="AP818" s="199"/>
      <c r="AQ818" s="199"/>
      <c r="AR818" s="199"/>
      <c r="AS818" s="199"/>
      <c r="AT818" s="199"/>
      <c r="AU818" s="199"/>
    </row>
    <row r="819" spans="1:47" outlineLevel="1">
      <c r="A819" s="146">
        <v>333</v>
      </c>
      <c r="B819" s="149">
        <v>715000017</v>
      </c>
      <c r="C819" s="165" t="s">
        <v>1143</v>
      </c>
      <c r="D819" s="189" t="s">
        <v>124</v>
      </c>
      <c r="E819" s="200">
        <v>1</v>
      </c>
      <c r="F819" s="200"/>
      <c r="G819" s="200">
        <f t="shared" si="10"/>
        <v>0</v>
      </c>
      <c r="H819" s="176" t="s">
        <v>953</v>
      </c>
      <c r="I819" s="199"/>
      <c r="J819" s="199"/>
      <c r="K819" s="199"/>
      <c r="L819" s="199"/>
      <c r="M819" s="199"/>
      <c r="N819" s="199"/>
      <c r="O819" s="199"/>
      <c r="P819" s="199"/>
      <c r="Q819" s="199"/>
      <c r="R819" s="199"/>
      <c r="S819" s="199"/>
      <c r="T819" s="199"/>
      <c r="U819" s="199"/>
      <c r="V819" s="199"/>
      <c r="W819" s="199"/>
      <c r="X819" s="199"/>
      <c r="Y819" s="199"/>
      <c r="Z819" s="199"/>
      <c r="AA819" s="199"/>
      <c r="AB819" s="199"/>
      <c r="AC819" s="199"/>
      <c r="AD819" s="199"/>
      <c r="AE819" s="199"/>
      <c r="AF819" s="199"/>
      <c r="AG819" s="199"/>
      <c r="AH819" s="199"/>
      <c r="AI819" s="199"/>
      <c r="AJ819" s="199"/>
      <c r="AK819" s="199"/>
      <c r="AL819" s="199"/>
      <c r="AM819" s="199"/>
      <c r="AN819" s="199"/>
      <c r="AO819" s="199"/>
      <c r="AP819" s="199"/>
      <c r="AQ819" s="199"/>
      <c r="AR819" s="199"/>
      <c r="AS819" s="199"/>
      <c r="AT819" s="199"/>
      <c r="AU819" s="199"/>
    </row>
    <row r="820" spans="1:47" outlineLevel="1">
      <c r="A820" s="146">
        <v>334</v>
      </c>
      <c r="B820" s="149" t="s">
        <v>1144</v>
      </c>
      <c r="C820" s="165" t="s">
        <v>1145</v>
      </c>
      <c r="D820" s="189" t="s">
        <v>124</v>
      </c>
      <c r="E820" s="200">
        <v>1</v>
      </c>
      <c r="F820" s="200"/>
      <c r="G820" s="200">
        <f t="shared" si="10"/>
        <v>0</v>
      </c>
      <c r="H820" s="176" t="s">
        <v>953</v>
      </c>
      <c r="I820" s="199"/>
      <c r="J820" s="199"/>
      <c r="K820" s="199"/>
      <c r="L820" s="199"/>
      <c r="M820" s="199"/>
      <c r="N820" s="199"/>
      <c r="O820" s="199"/>
      <c r="P820" s="199"/>
      <c r="Q820" s="199"/>
      <c r="R820" s="199"/>
      <c r="S820" s="199"/>
      <c r="T820" s="199"/>
      <c r="U820" s="199"/>
      <c r="V820" s="199"/>
      <c r="W820" s="199"/>
      <c r="X820" s="199"/>
      <c r="Y820" s="199"/>
      <c r="Z820" s="199"/>
      <c r="AA820" s="199"/>
      <c r="AB820" s="199"/>
      <c r="AC820" s="199"/>
      <c r="AD820" s="199"/>
      <c r="AE820" s="199"/>
      <c r="AF820" s="199"/>
      <c r="AG820" s="199"/>
      <c r="AH820" s="199"/>
      <c r="AI820" s="199"/>
      <c r="AJ820" s="199"/>
      <c r="AK820" s="199"/>
      <c r="AL820" s="199"/>
      <c r="AM820" s="199"/>
      <c r="AN820" s="199"/>
      <c r="AO820" s="199"/>
      <c r="AP820" s="199"/>
      <c r="AQ820" s="199"/>
      <c r="AR820" s="199"/>
      <c r="AS820" s="199"/>
      <c r="AT820" s="199"/>
      <c r="AU820" s="199"/>
    </row>
    <row r="821" spans="1:47" outlineLevel="1">
      <c r="A821" s="146">
        <v>335</v>
      </c>
      <c r="B821" s="149" t="s">
        <v>1146</v>
      </c>
      <c r="C821" s="165" t="s">
        <v>1147</v>
      </c>
      <c r="D821" s="189" t="s">
        <v>234</v>
      </c>
      <c r="E821" s="200">
        <v>4</v>
      </c>
      <c r="F821" s="200"/>
      <c r="G821" s="200">
        <f t="shared" si="10"/>
        <v>0</v>
      </c>
      <c r="H821" s="176" t="s">
        <v>953</v>
      </c>
      <c r="I821" s="199"/>
      <c r="J821" s="199"/>
      <c r="K821" s="199"/>
      <c r="L821" s="199"/>
      <c r="M821" s="199"/>
      <c r="N821" s="199"/>
      <c r="O821" s="199"/>
      <c r="P821" s="199"/>
      <c r="Q821" s="199"/>
      <c r="R821" s="199"/>
      <c r="S821" s="199"/>
      <c r="T821" s="199"/>
      <c r="U821" s="199"/>
      <c r="V821" s="199"/>
      <c r="W821" s="199"/>
      <c r="X821" s="199"/>
      <c r="Y821" s="199"/>
      <c r="Z821" s="199"/>
      <c r="AA821" s="199"/>
      <c r="AB821" s="199"/>
      <c r="AC821" s="199"/>
      <c r="AD821" s="199"/>
      <c r="AE821" s="199"/>
      <c r="AF821" s="199"/>
      <c r="AG821" s="199"/>
      <c r="AH821" s="199"/>
      <c r="AI821" s="199"/>
      <c r="AJ821" s="199"/>
      <c r="AK821" s="199"/>
      <c r="AL821" s="199"/>
      <c r="AM821" s="199"/>
      <c r="AN821" s="199"/>
      <c r="AO821" s="199"/>
      <c r="AP821" s="199"/>
      <c r="AQ821" s="199"/>
      <c r="AR821" s="199"/>
      <c r="AS821" s="199"/>
      <c r="AT821" s="199"/>
      <c r="AU821" s="199"/>
    </row>
    <row r="822" spans="1:47" outlineLevel="1">
      <c r="A822" s="146">
        <v>336</v>
      </c>
      <c r="B822" s="149" t="s">
        <v>1148</v>
      </c>
      <c r="C822" s="165" t="s">
        <v>1149</v>
      </c>
      <c r="D822" s="189" t="s">
        <v>513</v>
      </c>
      <c r="E822" s="200">
        <v>6</v>
      </c>
      <c r="F822" s="200"/>
      <c r="G822" s="200">
        <f t="shared" si="10"/>
        <v>0</v>
      </c>
      <c r="H822" s="176" t="s">
        <v>953</v>
      </c>
      <c r="I822" s="199"/>
      <c r="J822" s="199"/>
      <c r="K822" s="199"/>
      <c r="L822" s="199"/>
      <c r="M822" s="199"/>
      <c r="N822" s="199"/>
      <c r="O822" s="199"/>
      <c r="P822" s="199"/>
      <c r="Q822" s="199"/>
      <c r="R822" s="199"/>
      <c r="S822" s="199"/>
      <c r="T822" s="199"/>
      <c r="U822" s="199"/>
      <c r="V822" s="199"/>
      <c r="W822" s="199"/>
      <c r="X822" s="199"/>
      <c r="Y822" s="199"/>
      <c r="Z822" s="199"/>
      <c r="AA822" s="199"/>
      <c r="AB822" s="199"/>
      <c r="AC822" s="199"/>
      <c r="AD822" s="199"/>
      <c r="AE822" s="199"/>
      <c r="AF822" s="199"/>
      <c r="AG822" s="199"/>
      <c r="AH822" s="199"/>
      <c r="AI822" s="199"/>
      <c r="AJ822" s="199"/>
      <c r="AK822" s="199"/>
      <c r="AL822" s="199"/>
      <c r="AM822" s="199"/>
      <c r="AN822" s="199"/>
      <c r="AO822" s="199"/>
      <c r="AP822" s="199"/>
      <c r="AQ822" s="199"/>
      <c r="AR822" s="199"/>
      <c r="AS822" s="199"/>
      <c r="AT822" s="199"/>
      <c r="AU822" s="199"/>
    </row>
    <row r="823" spans="1:47" outlineLevel="1">
      <c r="A823" s="146">
        <v>337</v>
      </c>
      <c r="B823" s="149" t="s">
        <v>1150</v>
      </c>
      <c r="C823" s="165" t="s">
        <v>1151</v>
      </c>
      <c r="D823" s="189" t="s">
        <v>513</v>
      </c>
      <c r="E823" s="200">
        <v>24</v>
      </c>
      <c r="F823" s="200"/>
      <c r="G823" s="200">
        <f t="shared" si="10"/>
        <v>0</v>
      </c>
      <c r="H823" s="176" t="s">
        <v>953</v>
      </c>
      <c r="I823" s="199"/>
      <c r="J823" s="199"/>
      <c r="K823" s="199"/>
      <c r="L823" s="199"/>
      <c r="M823" s="199"/>
      <c r="N823" s="199"/>
      <c r="O823" s="199"/>
      <c r="P823" s="199"/>
      <c r="Q823" s="199"/>
      <c r="R823" s="199"/>
      <c r="S823" s="199"/>
      <c r="T823" s="199"/>
      <c r="U823" s="199"/>
      <c r="V823" s="199"/>
      <c r="W823" s="199"/>
      <c r="X823" s="199"/>
      <c r="Y823" s="199"/>
      <c r="Z823" s="199"/>
      <c r="AA823" s="199"/>
      <c r="AB823" s="199"/>
      <c r="AC823" s="199"/>
      <c r="AD823" s="199"/>
      <c r="AE823" s="199"/>
      <c r="AF823" s="199"/>
      <c r="AG823" s="199"/>
      <c r="AH823" s="199"/>
      <c r="AI823" s="199"/>
      <c r="AJ823" s="199"/>
      <c r="AK823" s="199"/>
      <c r="AL823" s="199"/>
      <c r="AM823" s="199"/>
      <c r="AN823" s="199"/>
      <c r="AO823" s="199"/>
      <c r="AP823" s="199"/>
      <c r="AQ823" s="199"/>
      <c r="AR823" s="199"/>
      <c r="AS823" s="199"/>
      <c r="AT823" s="199"/>
      <c r="AU823" s="199"/>
    </row>
    <row r="824" spans="1:47" outlineLevel="1">
      <c r="A824" s="146">
        <v>338</v>
      </c>
      <c r="B824" s="149" t="s">
        <v>1152</v>
      </c>
      <c r="C824" s="165" t="s">
        <v>1153</v>
      </c>
      <c r="D824" s="189" t="s">
        <v>513</v>
      </c>
      <c r="E824" s="200">
        <v>6</v>
      </c>
      <c r="F824" s="200"/>
      <c r="G824" s="200">
        <f t="shared" si="10"/>
        <v>0</v>
      </c>
      <c r="H824" s="176" t="s">
        <v>953</v>
      </c>
      <c r="I824" s="199"/>
      <c r="J824" s="199"/>
      <c r="K824" s="199"/>
      <c r="L824" s="199"/>
      <c r="M824" s="199"/>
      <c r="N824" s="199"/>
      <c r="O824" s="199"/>
      <c r="P824" s="199"/>
      <c r="Q824" s="199"/>
      <c r="R824" s="199"/>
      <c r="S824" s="199"/>
      <c r="T824" s="199"/>
      <c r="U824" s="199"/>
      <c r="V824" s="199"/>
      <c r="W824" s="199"/>
      <c r="X824" s="199"/>
      <c r="Y824" s="199"/>
      <c r="Z824" s="199"/>
      <c r="AA824" s="199"/>
      <c r="AB824" s="199"/>
      <c r="AC824" s="199"/>
      <c r="AD824" s="199"/>
      <c r="AE824" s="199"/>
      <c r="AF824" s="199"/>
      <c r="AG824" s="199"/>
      <c r="AH824" s="199"/>
      <c r="AI824" s="199"/>
      <c r="AJ824" s="199"/>
      <c r="AK824" s="199"/>
      <c r="AL824" s="199"/>
      <c r="AM824" s="199"/>
      <c r="AN824" s="199"/>
      <c r="AO824" s="199"/>
      <c r="AP824" s="199"/>
      <c r="AQ824" s="199"/>
      <c r="AR824" s="199"/>
      <c r="AS824" s="199"/>
      <c r="AT824" s="199"/>
      <c r="AU824" s="199"/>
    </row>
    <row r="825" spans="1:47" outlineLevel="1">
      <c r="A825" s="146">
        <v>339</v>
      </c>
      <c r="B825" s="149" t="s">
        <v>1154</v>
      </c>
      <c r="C825" s="165" t="s">
        <v>1155</v>
      </c>
      <c r="D825" s="189" t="s">
        <v>513</v>
      </c>
      <c r="E825" s="200">
        <v>6</v>
      </c>
      <c r="F825" s="200"/>
      <c r="G825" s="200">
        <f t="shared" si="10"/>
        <v>0</v>
      </c>
      <c r="H825" s="176" t="s">
        <v>953</v>
      </c>
      <c r="I825" s="199"/>
      <c r="J825" s="199"/>
      <c r="K825" s="199"/>
      <c r="L825" s="199"/>
      <c r="M825" s="199"/>
      <c r="N825" s="199"/>
      <c r="O825" s="199"/>
      <c r="P825" s="199"/>
      <c r="Q825" s="199"/>
      <c r="R825" s="199"/>
      <c r="S825" s="199"/>
      <c r="T825" s="199"/>
      <c r="U825" s="199"/>
      <c r="V825" s="199"/>
      <c r="W825" s="199"/>
      <c r="X825" s="199"/>
      <c r="Y825" s="199"/>
      <c r="Z825" s="199"/>
      <c r="AA825" s="199"/>
      <c r="AB825" s="199"/>
      <c r="AC825" s="199"/>
      <c r="AD825" s="199"/>
      <c r="AE825" s="199"/>
      <c r="AF825" s="199"/>
      <c r="AG825" s="199"/>
      <c r="AH825" s="199"/>
      <c r="AI825" s="199"/>
      <c r="AJ825" s="199"/>
      <c r="AK825" s="199"/>
      <c r="AL825" s="199"/>
      <c r="AM825" s="199"/>
      <c r="AN825" s="199"/>
      <c r="AO825" s="199"/>
      <c r="AP825" s="199"/>
      <c r="AQ825" s="199"/>
      <c r="AR825" s="199"/>
      <c r="AS825" s="199"/>
      <c r="AT825" s="199"/>
      <c r="AU825" s="199"/>
    </row>
    <row r="826" spans="1:47" outlineLevel="1">
      <c r="A826" s="146">
        <v>340</v>
      </c>
      <c r="B826" s="149" t="s">
        <v>1156</v>
      </c>
      <c r="C826" s="165" t="s">
        <v>1157</v>
      </c>
      <c r="D826" s="189" t="s">
        <v>162</v>
      </c>
      <c r="E826" s="200">
        <v>7.1999999999999995E-2</v>
      </c>
      <c r="F826" s="200"/>
      <c r="G826" s="200">
        <f t="shared" si="10"/>
        <v>0</v>
      </c>
      <c r="H826" s="176" t="s">
        <v>953</v>
      </c>
      <c r="I826" s="199"/>
      <c r="J826" s="199"/>
      <c r="K826" s="199"/>
      <c r="L826" s="199"/>
      <c r="M826" s="199"/>
      <c r="N826" s="199"/>
      <c r="O826" s="199"/>
      <c r="P826" s="199"/>
      <c r="Q826" s="199"/>
      <c r="R826" s="199"/>
      <c r="S826" s="199"/>
      <c r="T826" s="199"/>
      <c r="U826" s="199"/>
      <c r="V826" s="199"/>
      <c r="W826" s="199"/>
      <c r="X826" s="199"/>
      <c r="Y826" s="199"/>
      <c r="Z826" s="199"/>
      <c r="AA826" s="199"/>
      <c r="AB826" s="199"/>
      <c r="AC826" s="199"/>
      <c r="AD826" s="199"/>
      <c r="AE826" s="199"/>
      <c r="AF826" s="199"/>
      <c r="AG826" s="199"/>
      <c r="AH826" s="199"/>
      <c r="AI826" s="199"/>
      <c r="AJ826" s="199"/>
      <c r="AK826" s="199"/>
      <c r="AL826" s="199"/>
      <c r="AM826" s="199"/>
      <c r="AN826" s="199"/>
      <c r="AO826" s="199"/>
      <c r="AP826" s="199"/>
      <c r="AQ826" s="199"/>
      <c r="AR826" s="199"/>
      <c r="AS826" s="199"/>
      <c r="AT826" s="199"/>
      <c r="AU826" s="199"/>
    </row>
    <row r="827" spans="1:47" outlineLevel="1">
      <c r="A827" s="146">
        <v>341</v>
      </c>
      <c r="B827" s="149" t="s">
        <v>1158</v>
      </c>
      <c r="C827" s="165" t="s">
        <v>1159</v>
      </c>
      <c r="D827" s="189" t="s">
        <v>162</v>
      </c>
      <c r="E827" s="200">
        <v>7.1999999999999995E-2</v>
      </c>
      <c r="F827" s="200"/>
      <c r="G827" s="200">
        <f t="shared" si="10"/>
        <v>0</v>
      </c>
      <c r="H827" s="176" t="s">
        <v>953</v>
      </c>
      <c r="I827" s="199"/>
      <c r="J827" s="199"/>
      <c r="K827" s="199"/>
      <c r="L827" s="199"/>
      <c r="M827" s="199"/>
      <c r="N827" s="199"/>
      <c r="O827" s="199"/>
      <c r="P827" s="199"/>
      <c r="Q827" s="199"/>
      <c r="R827" s="199"/>
      <c r="S827" s="199"/>
      <c r="T827" s="199"/>
      <c r="U827" s="199"/>
      <c r="V827" s="199"/>
      <c r="W827" s="199"/>
      <c r="X827" s="199"/>
      <c r="Y827" s="199"/>
      <c r="Z827" s="199"/>
      <c r="AA827" s="199"/>
      <c r="AB827" s="199"/>
      <c r="AC827" s="199"/>
      <c r="AD827" s="199"/>
      <c r="AE827" s="199"/>
      <c r="AF827" s="199"/>
      <c r="AG827" s="199"/>
      <c r="AH827" s="199"/>
      <c r="AI827" s="199"/>
      <c r="AJ827" s="199"/>
      <c r="AK827" s="199"/>
      <c r="AL827" s="199"/>
      <c r="AM827" s="199"/>
      <c r="AN827" s="199"/>
      <c r="AO827" s="199"/>
      <c r="AP827" s="199"/>
      <c r="AQ827" s="199"/>
      <c r="AR827" s="199"/>
      <c r="AS827" s="199"/>
      <c r="AT827" s="199"/>
      <c r="AU827" s="199"/>
    </row>
    <row r="828" spans="1:47" outlineLevel="1">
      <c r="A828" s="146"/>
      <c r="B828" s="149" t="s">
        <v>1160</v>
      </c>
      <c r="C828" s="165" t="s">
        <v>1161</v>
      </c>
      <c r="D828" s="189"/>
      <c r="E828" s="200"/>
      <c r="F828" s="200"/>
      <c r="G828" s="200"/>
      <c r="H828" s="176"/>
      <c r="I828" s="199"/>
      <c r="J828" s="199"/>
      <c r="K828" s="199"/>
      <c r="L828" s="199"/>
      <c r="M828" s="199"/>
      <c r="N828" s="199"/>
      <c r="O828" s="199"/>
      <c r="P828" s="199"/>
      <c r="Q828" s="199"/>
      <c r="R828" s="199"/>
      <c r="S828" s="199"/>
      <c r="T828" s="199"/>
      <c r="U828" s="199"/>
      <c r="V828" s="199"/>
      <c r="W828" s="199"/>
      <c r="X828" s="199"/>
      <c r="Y828" s="199"/>
      <c r="Z828" s="199"/>
      <c r="AA828" s="199"/>
      <c r="AB828" s="199"/>
      <c r="AC828" s="199"/>
      <c r="AD828" s="199"/>
      <c r="AE828" s="199"/>
      <c r="AF828" s="199"/>
      <c r="AG828" s="199"/>
      <c r="AH828" s="199"/>
      <c r="AI828" s="199"/>
      <c r="AJ828" s="199"/>
      <c r="AK828" s="199"/>
      <c r="AL828" s="199"/>
      <c r="AM828" s="199"/>
      <c r="AN828" s="199"/>
      <c r="AO828" s="199"/>
      <c r="AP828" s="199"/>
      <c r="AQ828" s="199"/>
      <c r="AR828" s="199"/>
      <c r="AS828" s="199"/>
      <c r="AT828" s="199"/>
      <c r="AU828" s="199"/>
    </row>
    <row r="829" spans="1:47" outlineLevel="1">
      <c r="A829" s="146">
        <v>342</v>
      </c>
      <c r="B829" s="149" t="s">
        <v>1162</v>
      </c>
      <c r="C829" s="165" t="s">
        <v>1163</v>
      </c>
      <c r="D829" s="189" t="s">
        <v>124</v>
      </c>
      <c r="E829" s="200">
        <v>15</v>
      </c>
      <c r="F829" s="200"/>
      <c r="G829" s="200">
        <f t="shared" ref="G829:G841" si="11">ROUND(E829*F829,2)</f>
        <v>0</v>
      </c>
      <c r="H829" s="176" t="s">
        <v>953</v>
      </c>
      <c r="I829" s="199"/>
      <c r="J829" s="199"/>
      <c r="K829" s="199"/>
      <c r="L829" s="199"/>
      <c r="M829" s="199"/>
      <c r="N829" s="199"/>
      <c r="O829" s="199"/>
      <c r="P829" s="199"/>
      <c r="Q829" s="199"/>
      <c r="R829" s="199"/>
      <c r="S829" s="199"/>
      <c r="T829" s="199"/>
      <c r="U829" s="199"/>
      <c r="V829" s="199"/>
      <c r="W829" s="199"/>
      <c r="X829" s="199"/>
      <c r="Y829" s="199"/>
      <c r="Z829" s="199"/>
      <c r="AA829" s="199"/>
      <c r="AB829" s="199"/>
      <c r="AC829" s="199"/>
      <c r="AD829" s="199"/>
      <c r="AE829" s="199"/>
      <c r="AF829" s="199"/>
      <c r="AG829" s="199"/>
      <c r="AH829" s="199"/>
      <c r="AI829" s="199"/>
      <c r="AJ829" s="199"/>
      <c r="AK829" s="199"/>
      <c r="AL829" s="199"/>
      <c r="AM829" s="199"/>
      <c r="AN829" s="199"/>
      <c r="AO829" s="199"/>
      <c r="AP829" s="199"/>
      <c r="AQ829" s="199"/>
      <c r="AR829" s="199"/>
      <c r="AS829" s="199"/>
      <c r="AT829" s="199"/>
      <c r="AU829" s="199"/>
    </row>
    <row r="830" spans="1:47" outlineLevel="1">
      <c r="A830" s="146">
        <v>343</v>
      </c>
      <c r="B830" s="149" t="s">
        <v>1164</v>
      </c>
      <c r="C830" s="165" t="s">
        <v>1165</v>
      </c>
      <c r="D830" s="189" t="s">
        <v>124</v>
      </c>
      <c r="E830" s="200">
        <v>15</v>
      </c>
      <c r="F830" s="200"/>
      <c r="G830" s="200">
        <f t="shared" si="11"/>
        <v>0</v>
      </c>
      <c r="H830" s="176" t="s">
        <v>953</v>
      </c>
      <c r="I830" s="199"/>
      <c r="J830" s="199"/>
      <c r="K830" s="199"/>
      <c r="L830" s="199"/>
      <c r="M830" s="199"/>
      <c r="N830" s="199"/>
      <c r="O830" s="199"/>
      <c r="P830" s="199"/>
      <c r="Q830" s="199"/>
      <c r="R830" s="199"/>
      <c r="S830" s="199"/>
      <c r="T830" s="199"/>
      <c r="U830" s="199"/>
      <c r="V830" s="199"/>
      <c r="W830" s="199"/>
      <c r="X830" s="199"/>
      <c r="Y830" s="199"/>
      <c r="Z830" s="199"/>
      <c r="AA830" s="199"/>
      <c r="AB830" s="199"/>
      <c r="AC830" s="199"/>
      <c r="AD830" s="199"/>
      <c r="AE830" s="199"/>
      <c r="AF830" s="199"/>
      <c r="AG830" s="199"/>
      <c r="AH830" s="199"/>
      <c r="AI830" s="199"/>
      <c r="AJ830" s="199"/>
      <c r="AK830" s="199"/>
      <c r="AL830" s="199"/>
      <c r="AM830" s="199"/>
      <c r="AN830" s="199"/>
      <c r="AO830" s="199"/>
      <c r="AP830" s="199"/>
      <c r="AQ830" s="199"/>
      <c r="AR830" s="199"/>
      <c r="AS830" s="199"/>
      <c r="AT830" s="199"/>
      <c r="AU830" s="199"/>
    </row>
    <row r="831" spans="1:47" outlineLevel="1">
      <c r="A831" s="146">
        <v>344</v>
      </c>
      <c r="B831" s="149" t="s">
        <v>1166</v>
      </c>
      <c r="C831" s="165" t="s">
        <v>1167</v>
      </c>
      <c r="D831" s="189" t="s">
        <v>124</v>
      </c>
      <c r="E831" s="200">
        <v>1</v>
      </c>
      <c r="F831" s="200"/>
      <c r="G831" s="200">
        <f t="shared" si="11"/>
        <v>0</v>
      </c>
      <c r="H831" s="176" t="s">
        <v>953</v>
      </c>
      <c r="I831" s="199"/>
      <c r="J831" s="199"/>
      <c r="K831" s="199"/>
      <c r="L831" s="199"/>
      <c r="M831" s="199"/>
      <c r="N831" s="199"/>
      <c r="O831" s="199"/>
      <c r="P831" s="199"/>
      <c r="Q831" s="199"/>
      <c r="R831" s="199"/>
      <c r="S831" s="199"/>
      <c r="T831" s="199"/>
      <c r="U831" s="199"/>
      <c r="V831" s="199"/>
      <c r="W831" s="199"/>
      <c r="X831" s="199"/>
      <c r="Y831" s="199"/>
      <c r="Z831" s="199"/>
      <c r="AA831" s="199"/>
      <c r="AB831" s="199"/>
      <c r="AC831" s="199"/>
      <c r="AD831" s="199"/>
      <c r="AE831" s="199"/>
      <c r="AF831" s="199"/>
      <c r="AG831" s="199"/>
      <c r="AH831" s="199"/>
      <c r="AI831" s="199"/>
      <c r="AJ831" s="199"/>
      <c r="AK831" s="199"/>
      <c r="AL831" s="199"/>
      <c r="AM831" s="199"/>
      <c r="AN831" s="199"/>
      <c r="AO831" s="199"/>
      <c r="AP831" s="199"/>
      <c r="AQ831" s="199"/>
      <c r="AR831" s="199"/>
      <c r="AS831" s="199"/>
      <c r="AT831" s="199"/>
      <c r="AU831" s="199"/>
    </row>
    <row r="832" spans="1:47" ht="22.5" outlineLevel="1">
      <c r="A832" s="146">
        <v>345</v>
      </c>
      <c r="B832" s="149" t="s">
        <v>1168</v>
      </c>
      <c r="C832" s="165" t="s">
        <v>1169</v>
      </c>
      <c r="D832" s="189" t="s">
        <v>124</v>
      </c>
      <c r="E832" s="200">
        <v>1</v>
      </c>
      <c r="F832" s="200"/>
      <c r="G832" s="200">
        <f t="shared" si="11"/>
        <v>0</v>
      </c>
      <c r="H832" s="176" t="s">
        <v>953</v>
      </c>
      <c r="I832" s="199"/>
      <c r="J832" s="199"/>
      <c r="K832" s="199"/>
      <c r="L832" s="199"/>
      <c r="M832" s="199"/>
      <c r="N832" s="199"/>
      <c r="O832" s="199"/>
      <c r="P832" s="199"/>
      <c r="Q832" s="199"/>
      <c r="R832" s="199"/>
      <c r="S832" s="199"/>
      <c r="T832" s="199"/>
      <c r="U832" s="199"/>
      <c r="V832" s="199"/>
      <c r="W832" s="199"/>
      <c r="X832" s="199"/>
      <c r="Y832" s="199"/>
      <c r="Z832" s="199"/>
      <c r="AA832" s="199"/>
      <c r="AB832" s="199"/>
      <c r="AC832" s="199"/>
      <c r="AD832" s="199"/>
      <c r="AE832" s="199"/>
      <c r="AF832" s="199"/>
      <c r="AG832" s="199"/>
      <c r="AH832" s="199"/>
      <c r="AI832" s="199"/>
      <c r="AJ832" s="199"/>
      <c r="AK832" s="199"/>
      <c r="AL832" s="199"/>
      <c r="AM832" s="199"/>
      <c r="AN832" s="199"/>
      <c r="AO832" s="199"/>
      <c r="AP832" s="199"/>
      <c r="AQ832" s="199"/>
      <c r="AR832" s="199"/>
      <c r="AS832" s="199"/>
      <c r="AT832" s="199"/>
      <c r="AU832" s="199"/>
    </row>
    <row r="833" spans="1:47" outlineLevel="1">
      <c r="A833" s="146">
        <v>346</v>
      </c>
      <c r="B833" s="149" t="s">
        <v>1170</v>
      </c>
      <c r="C833" s="165" t="s">
        <v>1171</v>
      </c>
      <c r="D833" s="189" t="s">
        <v>124</v>
      </c>
      <c r="E833" s="200">
        <v>1</v>
      </c>
      <c r="F833" s="200"/>
      <c r="G833" s="200">
        <f t="shared" si="11"/>
        <v>0</v>
      </c>
      <c r="H833" s="176" t="s">
        <v>953</v>
      </c>
      <c r="I833" s="199"/>
      <c r="J833" s="199"/>
      <c r="K833" s="199"/>
      <c r="L833" s="199"/>
      <c r="M833" s="199"/>
      <c r="N833" s="199"/>
      <c r="O833" s="199"/>
      <c r="P833" s="199"/>
      <c r="Q833" s="199"/>
      <c r="R833" s="199"/>
      <c r="S833" s="199"/>
      <c r="T833" s="199"/>
      <c r="U833" s="199"/>
      <c r="V833" s="199"/>
      <c r="W833" s="199"/>
      <c r="X833" s="199"/>
      <c r="Y833" s="199"/>
      <c r="Z833" s="199"/>
      <c r="AA833" s="199"/>
      <c r="AB833" s="199"/>
      <c r="AC833" s="199"/>
      <c r="AD833" s="199"/>
      <c r="AE833" s="199"/>
      <c r="AF833" s="199"/>
      <c r="AG833" s="199"/>
      <c r="AH833" s="199"/>
      <c r="AI833" s="199"/>
      <c r="AJ833" s="199"/>
      <c r="AK833" s="199"/>
      <c r="AL833" s="199"/>
      <c r="AM833" s="199"/>
      <c r="AN833" s="199"/>
      <c r="AO833" s="199"/>
      <c r="AP833" s="199"/>
      <c r="AQ833" s="199"/>
      <c r="AR833" s="199"/>
      <c r="AS833" s="199"/>
      <c r="AT833" s="199"/>
      <c r="AU833" s="199"/>
    </row>
    <row r="834" spans="1:47" outlineLevel="1">
      <c r="A834" s="146">
        <v>347</v>
      </c>
      <c r="B834" s="149" t="s">
        <v>1172</v>
      </c>
      <c r="C834" s="165" t="s">
        <v>1173</v>
      </c>
      <c r="D834" s="189" t="s">
        <v>234</v>
      </c>
      <c r="E834" s="200">
        <v>2</v>
      </c>
      <c r="F834" s="200"/>
      <c r="G834" s="200">
        <f t="shared" si="11"/>
        <v>0</v>
      </c>
      <c r="H834" s="176" t="s">
        <v>953</v>
      </c>
      <c r="I834" s="199"/>
      <c r="J834" s="199"/>
      <c r="K834" s="199"/>
      <c r="L834" s="199"/>
      <c r="M834" s="199"/>
      <c r="N834" s="199"/>
      <c r="O834" s="199"/>
      <c r="P834" s="199"/>
      <c r="Q834" s="199"/>
      <c r="R834" s="199"/>
      <c r="S834" s="199"/>
      <c r="T834" s="199"/>
      <c r="U834" s="199"/>
      <c r="V834" s="199"/>
      <c r="W834" s="199"/>
      <c r="X834" s="199"/>
      <c r="Y834" s="199"/>
      <c r="Z834" s="199"/>
      <c r="AA834" s="199"/>
      <c r="AB834" s="199"/>
      <c r="AC834" s="199"/>
      <c r="AD834" s="199"/>
      <c r="AE834" s="199"/>
      <c r="AF834" s="199"/>
      <c r="AG834" s="199"/>
      <c r="AH834" s="199"/>
      <c r="AI834" s="199"/>
      <c r="AJ834" s="199"/>
      <c r="AK834" s="199"/>
      <c r="AL834" s="199"/>
      <c r="AM834" s="199"/>
      <c r="AN834" s="199"/>
      <c r="AO834" s="199"/>
      <c r="AP834" s="199"/>
      <c r="AQ834" s="199"/>
      <c r="AR834" s="199"/>
      <c r="AS834" s="199"/>
      <c r="AT834" s="199"/>
      <c r="AU834" s="199"/>
    </row>
    <row r="835" spans="1:47" outlineLevel="1">
      <c r="A835" s="146">
        <v>348</v>
      </c>
      <c r="B835" s="149" t="s">
        <v>1174</v>
      </c>
      <c r="C835" s="165" t="s">
        <v>1175</v>
      </c>
      <c r="D835" s="189" t="s">
        <v>234</v>
      </c>
      <c r="E835" s="200">
        <v>2</v>
      </c>
      <c r="F835" s="200"/>
      <c r="G835" s="200">
        <f t="shared" si="11"/>
        <v>0</v>
      </c>
      <c r="H835" s="176" t="s">
        <v>953</v>
      </c>
      <c r="I835" s="199"/>
      <c r="J835" s="199"/>
      <c r="K835" s="199"/>
      <c r="L835" s="199"/>
      <c r="M835" s="199"/>
      <c r="N835" s="199"/>
      <c r="O835" s="199"/>
      <c r="P835" s="199"/>
      <c r="Q835" s="199"/>
      <c r="R835" s="199"/>
      <c r="S835" s="199"/>
      <c r="T835" s="199"/>
      <c r="U835" s="199"/>
      <c r="V835" s="199"/>
      <c r="W835" s="199"/>
      <c r="X835" s="199"/>
      <c r="Y835" s="199"/>
      <c r="Z835" s="199"/>
      <c r="AA835" s="199"/>
      <c r="AB835" s="199"/>
      <c r="AC835" s="199"/>
      <c r="AD835" s="199"/>
      <c r="AE835" s="199"/>
      <c r="AF835" s="199"/>
      <c r="AG835" s="199"/>
      <c r="AH835" s="199"/>
      <c r="AI835" s="199"/>
      <c r="AJ835" s="199"/>
      <c r="AK835" s="199"/>
      <c r="AL835" s="199"/>
      <c r="AM835" s="199"/>
      <c r="AN835" s="199"/>
      <c r="AO835" s="199"/>
      <c r="AP835" s="199"/>
      <c r="AQ835" s="199"/>
      <c r="AR835" s="199"/>
      <c r="AS835" s="199"/>
      <c r="AT835" s="199"/>
      <c r="AU835" s="199"/>
    </row>
    <row r="836" spans="1:47" outlineLevel="1">
      <c r="A836" s="146">
        <v>349</v>
      </c>
      <c r="B836" s="149" t="s">
        <v>1176</v>
      </c>
      <c r="C836" s="165" t="s">
        <v>1177</v>
      </c>
      <c r="D836" s="189" t="s">
        <v>565</v>
      </c>
      <c r="E836" s="200">
        <v>2</v>
      </c>
      <c r="F836" s="200"/>
      <c r="G836" s="200">
        <f t="shared" si="11"/>
        <v>0</v>
      </c>
      <c r="H836" s="176" t="s">
        <v>953</v>
      </c>
      <c r="I836" s="199"/>
      <c r="J836" s="199"/>
      <c r="K836" s="199"/>
      <c r="L836" s="199"/>
      <c r="M836" s="199"/>
      <c r="N836" s="199"/>
      <c r="O836" s="199"/>
      <c r="P836" s="199"/>
      <c r="Q836" s="199"/>
      <c r="R836" s="199"/>
      <c r="S836" s="199"/>
      <c r="T836" s="199"/>
      <c r="U836" s="199"/>
      <c r="V836" s="199"/>
      <c r="W836" s="199"/>
      <c r="X836" s="199"/>
      <c r="Y836" s="199"/>
      <c r="Z836" s="199"/>
      <c r="AA836" s="199"/>
      <c r="AB836" s="199"/>
      <c r="AC836" s="199"/>
      <c r="AD836" s="199"/>
      <c r="AE836" s="199"/>
      <c r="AF836" s="199"/>
      <c r="AG836" s="199"/>
      <c r="AH836" s="199"/>
      <c r="AI836" s="199"/>
      <c r="AJ836" s="199"/>
      <c r="AK836" s="199"/>
      <c r="AL836" s="199"/>
      <c r="AM836" s="199"/>
      <c r="AN836" s="199"/>
      <c r="AO836" s="199"/>
      <c r="AP836" s="199"/>
      <c r="AQ836" s="199"/>
      <c r="AR836" s="199"/>
      <c r="AS836" s="199"/>
      <c r="AT836" s="199"/>
      <c r="AU836" s="199"/>
    </row>
    <row r="837" spans="1:47" outlineLevel="1">
      <c r="A837" s="146">
        <v>350</v>
      </c>
      <c r="B837" s="149" t="s">
        <v>1178</v>
      </c>
      <c r="C837" s="165" t="s">
        <v>1179</v>
      </c>
      <c r="D837" s="189" t="s">
        <v>124</v>
      </c>
      <c r="E837" s="200">
        <v>1</v>
      </c>
      <c r="F837" s="200"/>
      <c r="G837" s="200">
        <f t="shared" si="11"/>
        <v>0</v>
      </c>
      <c r="H837" s="176" t="s">
        <v>953</v>
      </c>
      <c r="I837" s="199"/>
      <c r="J837" s="199"/>
      <c r="K837" s="199"/>
      <c r="L837" s="199"/>
      <c r="M837" s="199"/>
      <c r="N837" s="199"/>
      <c r="O837" s="199"/>
      <c r="P837" s="199"/>
      <c r="Q837" s="199"/>
      <c r="R837" s="199"/>
      <c r="S837" s="199"/>
      <c r="T837" s="199"/>
      <c r="U837" s="199"/>
      <c r="V837" s="199"/>
      <c r="W837" s="199"/>
      <c r="X837" s="199"/>
      <c r="Y837" s="199"/>
      <c r="Z837" s="199"/>
      <c r="AA837" s="199"/>
      <c r="AB837" s="199"/>
      <c r="AC837" s="199"/>
      <c r="AD837" s="199"/>
      <c r="AE837" s="199"/>
      <c r="AF837" s="199"/>
      <c r="AG837" s="199"/>
      <c r="AH837" s="199"/>
      <c r="AI837" s="199"/>
      <c r="AJ837" s="199"/>
      <c r="AK837" s="199"/>
      <c r="AL837" s="199"/>
      <c r="AM837" s="199"/>
      <c r="AN837" s="199"/>
      <c r="AO837" s="199"/>
      <c r="AP837" s="199"/>
      <c r="AQ837" s="199"/>
      <c r="AR837" s="199"/>
      <c r="AS837" s="199"/>
      <c r="AT837" s="199"/>
      <c r="AU837" s="199"/>
    </row>
    <row r="838" spans="1:47" outlineLevel="1">
      <c r="A838" s="146">
        <v>351</v>
      </c>
      <c r="B838" s="149" t="s">
        <v>1180</v>
      </c>
      <c r="C838" s="165" t="s">
        <v>1181</v>
      </c>
      <c r="D838" s="189" t="s">
        <v>124</v>
      </c>
      <c r="E838" s="200">
        <v>4</v>
      </c>
      <c r="F838" s="200"/>
      <c r="G838" s="200">
        <f t="shared" si="11"/>
        <v>0</v>
      </c>
      <c r="H838" s="176" t="s">
        <v>953</v>
      </c>
      <c r="I838" s="199"/>
      <c r="J838" s="199"/>
      <c r="K838" s="199"/>
      <c r="L838" s="199"/>
      <c r="M838" s="199"/>
      <c r="N838" s="199"/>
      <c r="O838" s="199"/>
      <c r="P838" s="199"/>
      <c r="Q838" s="199"/>
      <c r="R838" s="199"/>
      <c r="S838" s="199"/>
      <c r="T838" s="199"/>
      <c r="U838" s="199"/>
      <c r="V838" s="199"/>
      <c r="W838" s="199"/>
      <c r="X838" s="199"/>
      <c r="Y838" s="199"/>
      <c r="Z838" s="199"/>
      <c r="AA838" s="199"/>
      <c r="AB838" s="199"/>
      <c r="AC838" s="199"/>
      <c r="AD838" s="199"/>
      <c r="AE838" s="199"/>
      <c r="AF838" s="199"/>
      <c r="AG838" s="199"/>
      <c r="AH838" s="199"/>
      <c r="AI838" s="199"/>
      <c r="AJ838" s="199"/>
      <c r="AK838" s="199"/>
      <c r="AL838" s="199"/>
      <c r="AM838" s="199"/>
      <c r="AN838" s="199"/>
      <c r="AO838" s="199"/>
      <c r="AP838" s="199"/>
      <c r="AQ838" s="199"/>
      <c r="AR838" s="199"/>
      <c r="AS838" s="199"/>
      <c r="AT838" s="199"/>
      <c r="AU838" s="199"/>
    </row>
    <row r="839" spans="1:47" outlineLevel="1">
      <c r="A839" s="146">
        <v>352</v>
      </c>
      <c r="B839" s="149" t="s">
        <v>1182</v>
      </c>
      <c r="C839" s="165" t="s">
        <v>1183</v>
      </c>
      <c r="D839" s="189" t="s">
        <v>124</v>
      </c>
      <c r="E839" s="200">
        <v>4</v>
      </c>
      <c r="F839" s="200"/>
      <c r="G839" s="200">
        <f t="shared" si="11"/>
        <v>0</v>
      </c>
      <c r="H839" s="176" t="s">
        <v>953</v>
      </c>
      <c r="I839" s="199"/>
      <c r="J839" s="199"/>
      <c r="K839" s="199"/>
      <c r="L839" s="199"/>
      <c r="M839" s="199"/>
      <c r="N839" s="199"/>
      <c r="O839" s="199"/>
      <c r="P839" s="199"/>
      <c r="Q839" s="199"/>
      <c r="R839" s="199"/>
      <c r="S839" s="199"/>
      <c r="T839" s="199"/>
      <c r="U839" s="199"/>
      <c r="V839" s="199"/>
      <c r="W839" s="199"/>
      <c r="X839" s="199"/>
      <c r="Y839" s="199"/>
      <c r="Z839" s="199"/>
      <c r="AA839" s="199"/>
      <c r="AB839" s="199"/>
      <c r="AC839" s="199"/>
      <c r="AD839" s="199"/>
      <c r="AE839" s="199"/>
      <c r="AF839" s="199"/>
      <c r="AG839" s="199"/>
      <c r="AH839" s="199"/>
      <c r="AI839" s="199"/>
      <c r="AJ839" s="199"/>
      <c r="AK839" s="199"/>
      <c r="AL839" s="199"/>
      <c r="AM839" s="199"/>
      <c r="AN839" s="199"/>
      <c r="AO839" s="199"/>
      <c r="AP839" s="199"/>
      <c r="AQ839" s="199"/>
      <c r="AR839" s="199"/>
      <c r="AS839" s="199"/>
      <c r="AT839" s="199"/>
      <c r="AU839" s="199"/>
    </row>
    <row r="840" spans="1:47" outlineLevel="1">
      <c r="A840" s="146">
        <v>353</v>
      </c>
      <c r="B840" s="149" t="s">
        <v>1184</v>
      </c>
      <c r="C840" s="165" t="s">
        <v>1185</v>
      </c>
      <c r="D840" s="189" t="s">
        <v>162</v>
      </c>
      <c r="E840" s="200">
        <v>0.215</v>
      </c>
      <c r="F840" s="200"/>
      <c r="G840" s="200">
        <f t="shared" si="11"/>
        <v>0</v>
      </c>
      <c r="H840" s="176" t="s">
        <v>953</v>
      </c>
      <c r="I840" s="199"/>
      <c r="J840" s="199"/>
      <c r="K840" s="199"/>
      <c r="L840" s="199"/>
      <c r="M840" s="199"/>
      <c r="N840" s="199"/>
      <c r="O840" s="199"/>
      <c r="P840" s="199"/>
      <c r="Q840" s="199"/>
      <c r="R840" s="199"/>
      <c r="S840" s="199"/>
      <c r="T840" s="199"/>
      <c r="U840" s="199"/>
      <c r="V840" s="199"/>
      <c r="W840" s="199"/>
      <c r="X840" s="199"/>
      <c r="Y840" s="199"/>
      <c r="Z840" s="199"/>
      <c r="AA840" s="199"/>
      <c r="AB840" s="199"/>
      <c r="AC840" s="199"/>
      <c r="AD840" s="199"/>
      <c r="AE840" s="199"/>
      <c r="AF840" s="199"/>
      <c r="AG840" s="199"/>
      <c r="AH840" s="199"/>
      <c r="AI840" s="199"/>
      <c r="AJ840" s="199"/>
      <c r="AK840" s="199"/>
      <c r="AL840" s="199"/>
      <c r="AM840" s="199"/>
      <c r="AN840" s="199"/>
      <c r="AO840" s="199"/>
      <c r="AP840" s="199"/>
      <c r="AQ840" s="199"/>
      <c r="AR840" s="199"/>
      <c r="AS840" s="199"/>
      <c r="AT840" s="199"/>
      <c r="AU840" s="199"/>
    </row>
    <row r="841" spans="1:47" outlineLevel="1">
      <c r="A841" s="146">
        <v>354</v>
      </c>
      <c r="B841" s="149" t="s">
        <v>1186</v>
      </c>
      <c r="C841" s="165" t="s">
        <v>1187</v>
      </c>
      <c r="D841" s="189" t="s">
        <v>162</v>
      </c>
      <c r="E841" s="200">
        <v>0.215</v>
      </c>
      <c r="F841" s="200"/>
      <c r="G841" s="200">
        <f t="shared" si="11"/>
        <v>0</v>
      </c>
      <c r="H841" s="176" t="s">
        <v>953</v>
      </c>
      <c r="I841" s="199"/>
      <c r="J841" s="199"/>
      <c r="K841" s="199"/>
      <c r="L841" s="199"/>
      <c r="M841" s="199"/>
      <c r="N841" s="199"/>
      <c r="O841" s="199"/>
      <c r="P841" s="199"/>
      <c r="Q841" s="199"/>
      <c r="R841" s="199"/>
      <c r="S841" s="199"/>
      <c r="T841" s="199"/>
      <c r="U841" s="199"/>
      <c r="V841" s="199"/>
      <c r="W841" s="199"/>
      <c r="X841" s="199"/>
      <c r="Y841" s="199"/>
      <c r="Z841" s="199"/>
      <c r="AA841" s="199"/>
      <c r="AB841" s="199"/>
      <c r="AC841" s="199"/>
      <c r="AD841" s="199"/>
      <c r="AE841" s="199"/>
      <c r="AF841" s="199"/>
      <c r="AG841" s="199"/>
      <c r="AH841" s="199"/>
      <c r="AI841" s="199"/>
      <c r="AJ841" s="199"/>
      <c r="AK841" s="199"/>
      <c r="AL841" s="199"/>
      <c r="AM841" s="199"/>
      <c r="AN841" s="199"/>
      <c r="AO841" s="199"/>
      <c r="AP841" s="199"/>
      <c r="AQ841" s="199"/>
      <c r="AR841" s="199"/>
      <c r="AS841" s="199"/>
      <c r="AT841" s="199"/>
      <c r="AU841" s="199"/>
    </row>
    <row r="842" spans="1:47" outlineLevel="1">
      <c r="A842" s="146"/>
      <c r="B842" s="149" t="s">
        <v>1188</v>
      </c>
      <c r="C842" s="165" t="s">
        <v>1189</v>
      </c>
      <c r="D842" s="189"/>
      <c r="E842" s="200"/>
      <c r="F842" s="200"/>
      <c r="G842" s="200"/>
      <c r="H842" s="176"/>
      <c r="I842" s="199"/>
      <c r="J842" s="199"/>
      <c r="K842" s="199"/>
      <c r="L842" s="199"/>
      <c r="M842" s="199"/>
      <c r="N842" s="199"/>
      <c r="O842" s="199"/>
      <c r="P842" s="199"/>
      <c r="Q842" s="199"/>
      <c r="R842" s="199"/>
      <c r="S842" s="199"/>
      <c r="T842" s="199"/>
      <c r="U842" s="199"/>
      <c r="V842" s="199"/>
      <c r="W842" s="199"/>
      <c r="X842" s="199"/>
      <c r="Y842" s="199"/>
      <c r="Z842" s="199"/>
      <c r="AA842" s="199"/>
      <c r="AB842" s="199"/>
      <c r="AC842" s="199"/>
      <c r="AD842" s="199"/>
      <c r="AE842" s="199"/>
      <c r="AF842" s="199"/>
      <c r="AG842" s="199"/>
      <c r="AH842" s="199"/>
      <c r="AI842" s="199"/>
      <c r="AJ842" s="199"/>
      <c r="AK842" s="199"/>
      <c r="AL842" s="199"/>
      <c r="AM842" s="199"/>
      <c r="AN842" s="199"/>
      <c r="AO842" s="199"/>
      <c r="AP842" s="199"/>
      <c r="AQ842" s="199"/>
      <c r="AR842" s="199"/>
      <c r="AS842" s="199"/>
      <c r="AT842" s="199"/>
      <c r="AU842" s="199"/>
    </row>
    <row r="843" spans="1:47" outlineLevel="1">
      <c r="A843" s="146">
        <v>355</v>
      </c>
      <c r="B843" s="149" t="s">
        <v>1190</v>
      </c>
      <c r="C843" s="165" t="s">
        <v>1191</v>
      </c>
      <c r="D843" s="189" t="s">
        <v>234</v>
      </c>
      <c r="E843" s="200">
        <v>100</v>
      </c>
      <c r="F843" s="200"/>
      <c r="G843" s="200">
        <f t="shared" ref="G843:G857" si="12">ROUND(E843*F843,2)</f>
        <v>0</v>
      </c>
      <c r="H843" s="176" t="s">
        <v>953</v>
      </c>
      <c r="I843" s="199"/>
      <c r="J843" s="199"/>
      <c r="K843" s="199"/>
      <c r="L843" s="199"/>
      <c r="M843" s="199"/>
      <c r="N843" s="199"/>
      <c r="O843" s="199"/>
      <c r="P843" s="199"/>
      <c r="Q843" s="199"/>
      <c r="R843" s="199"/>
      <c r="S843" s="199"/>
      <c r="T843" s="199"/>
      <c r="U843" s="199"/>
      <c r="V843" s="199"/>
      <c r="W843" s="199"/>
      <c r="X843" s="199"/>
      <c r="Y843" s="199"/>
      <c r="Z843" s="199"/>
      <c r="AA843" s="199"/>
      <c r="AB843" s="199"/>
      <c r="AC843" s="199"/>
      <c r="AD843" s="199"/>
      <c r="AE843" s="199"/>
      <c r="AF843" s="199"/>
      <c r="AG843" s="199"/>
      <c r="AH843" s="199"/>
      <c r="AI843" s="199"/>
      <c r="AJ843" s="199"/>
      <c r="AK843" s="199"/>
      <c r="AL843" s="199"/>
      <c r="AM843" s="199"/>
      <c r="AN843" s="199"/>
      <c r="AO843" s="199"/>
      <c r="AP843" s="199"/>
      <c r="AQ843" s="199"/>
      <c r="AR843" s="199"/>
      <c r="AS843" s="199"/>
      <c r="AT843" s="199"/>
      <c r="AU843" s="199"/>
    </row>
    <row r="844" spans="1:47" outlineLevel="1">
      <c r="A844" s="146">
        <v>356</v>
      </c>
      <c r="B844" s="149" t="s">
        <v>1192</v>
      </c>
      <c r="C844" s="165" t="s">
        <v>1193</v>
      </c>
      <c r="D844" s="189" t="s">
        <v>234</v>
      </c>
      <c r="E844" s="200">
        <v>60</v>
      </c>
      <c r="F844" s="200"/>
      <c r="G844" s="200">
        <f t="shared" si="12"/>
        <v>0</v>
      </c>
      <c r="H844" s="176" t="s">
        <v>953</v>
      </c>
      <c r="I844" s="199"/>
      <c r="J844" s="199"/>
      <c r="K844" s="199"/>
      <c r="L844" s="199"/>
      <c r="M844" s="199"/>
      <c r="N844" s="199"/>
      <c r="O844" s="199"/>
      <c r="P844" s="199"/>
      <c r="Q844" s="199"/>
      <c r="R844" s="199"/>
      <c r="S844" s="199"/>
      <c r="T844" s="199"/>
      <c r="U844" s="199"/>
      <c r="V844" s="199"/>
      <c r="W844" s="199"/>
      <c r="X844" s="199"/>
      <c r="Y844" s="199"/>
      <c r="Z844" s="199"/>
      <c r="AA844" s="199"/>
      <c r="AB844" s="199"/>
      <c r="AC844" s="199"/>
      <c r="AD844" s="199"/>
      <c r="AE844" s="199"/>
      <c r="AF844" s="199"/>
      <c r="AG844" s="199"/>
      <c r="AH844" s="199"/>
      <c r="AI844" s="199"/>
      <c r="AJ844" s="199"/>
      <c r="AK844" s="199"/>
      <c r="AL844" s="199"/>
      <c r="AM844" s="199"/>
      <c r="AN844" s="199"/>
      <c r="AO844" s="199"/>
      <c r="AP844" s="199"/>
      <c r="AQ844" s="199"/>
      <c r="AR844" s="199"/>
      <c r="AS844" s="199"/>
      <c r="AT844" s="199"/>
      <c r="AU844" s="199"/>
    </row>
    <row r="845" spans="1:47" outlineLevel="1">
      <c r="A845" s="146">
        <v>357</v>
      </c>
      <c r="B845" s="149" t="s">
        <v>1194</v>
      </c>
      <c r="C845" s="165" t="s">
        <v>1195</v>
      </c>
      <c r="D845" s="189" t="s">
        <v>234</v>
      </c>
      <c r="E845" s="200">
        <v>50</v>
      </c>
      <c r="F845" s="200"/>
      <c r="G845" s="200">
        <f t="shared" si="12"/>
        <v>0</v>
      </c>
      <c r="H845" s="176" t="s">
        <v>953</v>
      </c>
      <c r="I845" s="199"/>
      <c r="J845" s="199"/>
      <c r="K845" s="199"/>
      <c r="L845" s="199"/>
      <c r="M845" s="199"/>
      <c r="N845" s="199"/>
      <c r="O845" s="199"/>
      <c r="P845" s="199"/>
      <c r="Q845" s="199"/>
      <c r="R845" s="199"/>
      <c r="S845" s="199"/>
      <c r="T845" s="199"/>
      <c r="U845" s="199"/>
      <c r="V845" s="199"/>
      <c r="W845" s="199"/>
      <c r="X845" s="199"/>
      <c r="Y845" s="199"/>
      <c r="Z845" s="199"/>
      <c r="AA845" s="199"/>
      <c r="AB845" s="199"/>
      <c r="AC845" s="199"/>
      <c r="AD845" s="199"/>
      <c r="AE845" s="199"/>
      <c r="AF845" s="199"/>
      <c r="AG845" s="199"/>
      <c r="AH845" s="199"/>
      <c r="AI845" s="199"/>
      <c r="AJ845" s="199"/>
      <c r="AK845" s="199"/>
      <c r="AL845" s="199"/>
      <c r="AM845" s="199"/>
      <c r="AN845" s="199"/>
      <c r="AO845" s="199"/>
      <c r="AP845" s="199"/>
      <c r="AQ845" s="199"/>
      <c r="AR845" s="199"/>
      <c r="AS845" s="199"/>
      <c r="AT845" s="199"/>
      <c r="AU845" s="199"/>
    </row>
    <row r="846" spans="1:47" outlineLevel="1">
      <c r="A846" s="146">
        <v>358</v>
      </c>
      <c r="B846" s="149" t="s">
        <v>1196</v>
      </c>
      <c r="C846" s="165" t="s">
        <v>1197</v>
      </c>
      <c r="D846" s="189" t="s">
        <v>234</v>
      </c>
      <c r="E846" s="200">
        <v>20</v>
      </c>
      <c r="F846" s="200"/>
      <c r="G846" s="200">
        <f t="shared" si="12"/>
        <v>0</v>
      </c>
      <c r="H846" s="176" t="s">
        <v>953</v>
      </c>
      <c r="I846" s="199"/>
      <c r="J846" s="199"/>
      <c r="K846" s="199"/>
      <c r="L846" s="199"/>
      <c r="M846" s="199"/>
      <c r="N846" s="199"/>
      <c r="O846" s="199"/>
      <c r="P846" s="199"/>
      <c r="Q846" s="199"/>
      <c r="R846" s="199"/>
      <c r="S846" s="199"/>
      <c r="T846" s="199"/>
      <c r="U846" s="199"/>
      <c r="V846" s="199"/>
      <c r="W846" s="199"/>
      <c r="X846" s="199"/>
      <c r="Y846" s="199"/>
      <c r="Z846" s="199"/>
      <c r="AA846" s="199"/>
      <c r="AB846" s="199"/>
      <c r="AC846" s="199"/>
      <c r="AD846" s="199"/>
      <c r="AE846" s="199"/>
      <c r="AF846" s="199"/>
      <c r="AG846" s="199"/>
      <c r="AH846" s="199"/>
      <c r="AI846" s="199"/>
      <c r="AJ846" s="199"/>
      <c r="AK846" s="199"/>
      <c r="AL846" s="199"/>
      <c r="AM846" s="199"/>
      <c r="AN846" s="199"/>
      <c r="AO846" s="199"/>
      <c r="AP846" s="199"/>
      <c r="AQ846" s="199"/>
      <c r="AR846" s="199"/>
      <c r="AS846" s="199"/>
      <c r="AT846" s="199"/>
      <c r="AU846" s="199"/>
    </row>
    <row r="847" spans="1:47" outlineLevel="1">
      <c r="A847" s="146">
        <v>359</v>
      </c>
      <c r="B847" s="149" t="s">
        <v>1198</v>
      </c>
      <c r="C847" s="165" t="s">
        <v>1199</v>
      </c>
      <c r="D847" s="189" t="s">
        <v>234</v>
      </c>
      <c r="E847" s="200">
        <v>20</v>
      </c>
      <c r="F847" s="200"/>
      <c r="G847" s="200">
        <f t="shared" si="12"/>
        <v>0</v>
      </c>
      <c r="H847" s="176" t="s">
        <v>953</v>
      </c>
      <c r="I847" s="199"/>
      <c r="J847" s="199"/>
      <c r="K847" s="199"/>
      <c r="L847" s="199"/>
      <c r="M847" s="199"/>
      <c r="N847" s="199"/>
      <c r="O847" s="199"/>
      <c r="P847" s="199"/>
      <c r="Q847" s="199"/>
      <c r="R847" s="199"/>
      <c r="S847" s="199"/>
      <c r="T847" s="199"/>
      <c r="U847" s="199"/>
      <c r="V847" s="199"/>
      <c r="W847" s="199"/>
      <c r="X847" s="199"/>
      <c r="Y847" s="199"/>
      <c r="Z847" s="199"/>
      <c r="AA847" s="199"/>
      <c r="AB847" s="199"/>
      <c r="AC847" s="199"/>
      <c r="AD847" s="199"/>
      <c r="AE847" s="199"/>
      <c r="AF847" s="199"/>
      <c r="AG847" s="199"/>
      <c r="AH847" s="199"/>
      <c r="AI847" s="199"/>
      <c r="AJ847" s="199"/>
      <c r="AK847" s="199"/>
      <c r="AL847" s="199"/>
      <c r="AM847" s="199"/>
      <c r="AN847" s="199"/>
      <c r="AO847" s="199"/>
      <c r="AP847" s="199"/>
      <c r="AQ847" s="199"/>
      <c r="AR847" s="199"/>
      <c r="AS847" s="199"/>
      <c r="AT847" s="199"/>
      <c r="AU847" s="199"/>
    </row>
    <row r="848" spans="1:47" outlineLevel="1">
      <c r="A848" s="146">
        <v>360</v>
      </c>
      <c r="B848" s="149" t="s">
        <v>1200</v>
      </c>
      <c r="C848" s="165" t="s">
        <v>1201</v>
      </c>
      <c r="D848" s="189" t="s">
        <v>234</v>
      </c>
      <c r="E848" s="200">
        <v>9</v>
      </c>
      <c r="F848" s="200"/>
      <c r="G848" s="200">
        <f t="shared" si="12"/>
        <v>0</v>
      </c>
      <c r="H848" s="176" t="s">
        <v>953</v>
      </c>
      <c r="I848" s="199"/>
      <c r="J848" s="199"/>
      <c r="K848" s="199"/>
      <c r="L848" s="199"/>
      <c r="M848" s="199"/>
      <c r="N848" s="199"/>
      <c r="O848" s="199"/>
      <c r="P848" s="199"/>
      <c r="Q848" s="199"/>
      <c r="R848" s="199"/>
      <c r="S848" s="199"/>
      <c r="T848" s="199"/>
      <c r="U848" s="199"/>
      <c r="V848" s="199"/>
      <c r="W848" s="199"/>
      <c r="X848" s="199"/>
      <c r="Y848" s="199"/>
      <c r="Z848" s="199"/>
      <c r="AA848" s="199"/>
      <c r="AB848" s="199"/>
      <c r="AC848" s="199"/>
      <c r="AD848" s="199"/>
      <c r="AE848" s="199"/>
      <c r="AF848" s="199"/>
      <c r="AG848" s="199"/>
      <c r="AH848" s="199"/>
      <c r="AI848" s="199"/>
      <c r="AJ848" s="199"/>
      <c r="AK848" s="199"/>
      <c r="AL848" s="199"/>
      <c r="AM848" s="199"/>
      <c r="AN848" s="199"/>
      <c r="AO848" s="199"/>
      <c r="AP848" s="199"/>
      <c r="AQ848" s="199"/>
      <c r="AR848" s="199"/>
      <c r="AS848" s="199"/>
      <c r="AT848" s="199"/>
      <c r="AU848" s="199"/>
    </row>
    <row r="849" spans="1:47" ht="22.5" outlineLevel="1">
      <c r="A849" s="146">
        <v>361</v>
      </c>
      <c r="B849" s="149" t="s">
        <v>1202</v>
      </c>
      <c r="C849" s="165" t="s">
        <v>1203</v>
      </c>
      <c r="D849" s="189" t="s">
        <v>234</v>
      </c>
      <c r="E849" s="200">
        <v>4</v>
      </c>
      <c r="F849" s="200"/>
      <c r="G849" s="200">
        <f t="shared" si="12"/>
        <v>0</v>
      </c>
      <c r="H849" s="176" t="s">
        <v>953</v>
      </c>
      <c r="I849" s="199"/>
      <c r="J849" s="199"/>
      <c r="K849" s="199"/>
      <c r="L849" s="199"/>
      <c r="M849" s="199"/>
      <c r="N849" s="199"/>
      <c r="O849" s="199"/>
      <c r="P849" s="199"/>
      <c r="Q849" s="199"/>
      <c r="R849" s="199"/>
      <c r="S849" s="199"/>
      <c r="T849" s="199"/>
      <c r="U849" s="199"/>
      <c r="V849" s="199"/>
      <c r="W849" s="199"/>
      <c r="X849" s="199"/>
      <c r="Y849" s="199"/>
      <c r="Z849" s="199"/>
      <c r="AA849" s="199"/>
      <c r="AB849" s="199"/>
      <c r="AC849" s="199"/>
      <c r="AD849" s="199"/>
      <c r="AE849" s="199"/>
      <c r="AF849" s="199"/>
      <c r="AG849" s="199"/>
      <c r="AH849" s="199"/>
      <c r="AI849" s="199"/>
      <c r="AJ849" s="199"/>
      <c r="AK849" s="199"/>
      <c r="AL849" s="199"/>
      <c r="AM849" s="199"/>
      <c r="AN849" s="199"/>
      <c r="AO849" s="199"/>
      <c r="AP849" s="199"/>
      <c r="AQ849" s="199"/>
      <c r="AR849" s="199"/>
      <c r="AS849" s="199"/>
      <c r="AT849" s="199"/>
      <c r="AU849" s="199"/>
    </row>
    <row r="850" spans="1:47" outlineLevel="1">
      <c r="A850" s="146">
        <v>362</v>
      </c>
      <c r="B850" s="149" t="s">
        <v>1204</v>
      </c>
      <c r="C850" s="165" t="s">
        <v>1205</v>
      </c>
      <c r="D850" s="189" t="s">
        <v>234</v>
      </c>
      <c r="E850" s="200">
        <v>18</v>
      </c>
      <c r="F850" s="200"/>
      <c r="G850" s="200">
        <f t="shared" si="12"/>
        <v>0</v>
      </c>
      <c r="H850" s="176" t="s">
        <v>953</v>
      </c>
      <c r="I850" s="199"/>
      <c r="J850" s="199"/>
      <c r="K850" s="199"/>
      <c r="L850" s="199"/>
      <c r="M850" s="199"/>
      <c r="N850" s="199"/>
      <c r="O850" s="199"/>
      <c r="P850" s="199"/>
      <c r="Q850" s="199"/>
      <c r="R850" s="199"/>
      <c r="S850" s="199"/>
      <c r="T850" s="199"/>
      <c r="U850" s="199"/>
      <c r="V850" s="199"/>
      <c r="W850" s="199"/>
      <c r="X850" s="199"/>
      <c r="Y850" s="199"/>
      <c r="Z850" s="199"/>
      <c r="AA850" s="199"/>
      <c r="AB850" s="199"/>
      <c r="AC850" s="199"/>
      <c r="AD850" s="199"/>
      <c r="AE850" s="199"/>
      <c r="AF850" s="199"/>
      <c r="AG850" s="199"/>
      <c r="AH850" s="199"/>
      <c r="AI850" s="199"/>
      <c r="AJ850" s="199"/>
      <c r="AK850" s="199"/>
      <c r="AL850" s="199"/>
      <c r="AM850" s="199"/>
      <c r="AN850" s="199"/>
      <c r="AO850" s="199"/>
      <c r="AP850" s="199"/>
      <c r="AQ850" s="199"/>
      <c r="AR850" s="199"/>
      <c r="AS850" s="199"/>
      <c r="AT850" s="199"/>
      <c r="AU850" s="199"/>
    </row>
    <row r="851" spans="1:47" ht="22.5" outlineLevel="1">
      <c r="A851" s="146">
        <v>363</v>
      </c>
      <c r="B851" s="149" t="s">
        <v>1206</v>
      </c>
      <c r="C851" s="165" t="s">
        <v>1207</v>
      </c>
      <c r="D851" s="189" t="s">
        <v>124</v>
      </c>
      <c r="E851" s="200">
        <v>39</v>
      </c>
      <c r="F851" s="200"/>
      <c r="G851" s="200">
        <f t="shared" si="12"/>
        <v>0</v>
      </c>
      <c r="H851" s="176" t="s">
        <v>953</v>
      </c>
      <c r="I851" s="199"/>
      <c r="J851" s="199"/>
      <c r="K851" s="199"/>
      <c r="L851" s="199"/>
      <c r="M851" s="199"/>
      <c r="N851" s="199"/>
      <c r="O851" s="199"/>
      <c r="P851" s="199"/>
      <c r="Q851" s="199"/>
      <c r="R851" s="199"/>
      <c r="S851" s="199"/>
      <c r="T851" s="199"/>
      <c r="U851" s="199"/>
      <c r="V851" s="199"/>
      <c r="W851" s="199"/>
      <c r="X851" s="199"/>
      <c r="Y851" s="199"/>
      <c r="Z851" s="199"/>
      <c r="AA851" s="199"/>
      <c r="AB851" s="199"/>
      <c r="AC851" s="199"/>
      <c r="AD851" s="199"/>
      <c r="AE851" s="199"/>
      <c r="AF851" s="199"/>
      <c r="AG851" s="199"/>
      <c r="AH851" s="199"/>
      <c r="AI851" s="199"/>
      <c r="AJ851" s="199"/>
      <c r="AK851" s="199"/>
      <c r="AL851" s="199"/>
      <c r="AM851" s="199"/>
      <c r="AN851" s="199"/>
      <c r="AO851" s="199"/>
      <c r="AP851" s="199"/>
      <c r="AQ851" s="199"/>
      <c r="AR851" s="199"/>
      <c r="AS851" s="199"/>
      <c r="AT851" s="199"/>
      <c r="AU851" s="199"/>
    </row>
    <row r="852" spans="1:47" ht="22.5" outlineLevel="1">
      <c r="A852" s="146">
        <v>364</v>
      </c>
      <c r="B852" s="149" t="s">
        <v>1208</v>
      </c>
      <c r="C852" s="165" t="s">
        <v>1209</v>
      </c>
      <c r="D852" s="189" t="s">
        <v>124</v>
      </c>
      <c r="E852" s="200">
        <v>3</v>
      </c>
      <c r="F852" s="200"/>
      <c r="G852" s="200">
        <f t="shared" si="12"/>
        <v>0</v>
      </c>
      <c r="H852" s="176" t="s">
        <v>953</v>
      </c>
      <c r="I852" s="199"/>
      <c r="J852" s="199"/>
      <c r="K852" s="199"/>
      <c r="L852" s="199"/>
      <c r="M852" s="199"/>
      <c r="N852" s="199"/>
      <c r="O852" s="199"/>
      <c r="P852" s="199"/>
      <c r="Q852" s="199"/>
      <c r="R852" s="199"/>
      <c r="S852" s="199"/>
      <c r="T852" s="199"/>
      <c r="U852" s="199"/>
      <c r="V852" s="199"/>
      <c r="W852" s="199"/>
      <c r="X852" s="199"/>
      <c r="Y852" s="199"/>
      <c r="Z852" s="199"/>
      <c r="AA852" s="199"/>
      <c r="AB852" s="199"/>
      <c r="AC852" s="199"/>
      <c r="AD852" s="199"/>
      <c r="AE852" s="199"/>
      <c r="AF852" s="199"/>
      <c r="AG852" s="199"/>
      <c r="AH852" s="199"/>
      <c r="AI852" s="199"/>
      <c r="AJ852" s="199"/>
      <c r="AK852" s="199"/>
      <c r="AL852" s="199"/>
      <c r="AM852" s="199"/>
      <c r="AN852" s="199"/>
      <c r="AO852" s="199"/>
      <c r="AP852" s="199"/>
      <c r="AQ852" s="199"/>
      <c r="AR852" s="199"/>
      <c r="AS852" s="199"/>
      <c r="AT852" s="199"/>
      <c r="AU852" s="199"/>
    </row>
    <row r="853" spans="1:47" ht="22.5" outlineLevel="1">
      <c r="A853" s="146">
        <v>365</v>
      </c>
      <c r="B853" s="149" t="s">
        <v>1210</v>
      </c>
      <c r="C853" s="165" t="s">
        <v>1211</v>
      </c>
      <c r="D853" s="189" t="s">
        <v>124</v>
      </c>
      <c r="E853" s="200">
        <v>6</v>
      </c>
      <c r="F853" s="200"/>
      <c r="G853" s="200">
        <f t="shared" si="12"/>
        <v>0</v>
      </c>
      <c r="H853" s="176" t="s">
        <v>953</v>
      </c>
      <c r="I853" s="199"/>
      <c r="J853" s="199"/>
      <c r="K853" s="199"/>
      <c r="L853" s="199"/>
      <c r="M853" s="199"/>
      <c r="N853" s="199"/>
      <c r="O853" s="199"/>
      <c r="P853" s="199"/>
      <c r="Q853" s="199"/>
      <c r="R853" s="199"/>
      <c r="S853" s="199"/>
      <c r="T853" s="199"/>
      <c r="U853" s="199"/>
      <c r="V853" s="199"/>
      <c r="W853" s="199"/>
      <c r="X853" s="199"/>
      <c r="Y853" s="199"/>
      <c r="Z853" s="199"/>
      <c r="AA853" s="199"/>
      <c r="AB853" s="199"/>
      <c r="AC853" s="199"/>
      <c r="AD853" s="199"/>
      <c r="AE853" s="199"/>
      <c r="AF853" s="199"/>
      <c r="AG853" s="199"/>
      <c r="AH853" s="199"/>
      <c r="AI853" s="199"/>
      <c r="AJ853" s="199"/>
      <c r="AK853" s="199"/>
      <c r="AL853" s="199"/>
      <c r="AM853" s="199"/>
      <c r="AN853" s="199"/>
      <c r="AO853" s="199"/>
      <c r="AP853" s="199"/>
      <c r="AQ853" s="199"/>
      <c r="AR853" s="199"/>
      <c r="AS853" s="199"/>
      <c r="AT853" s="199"/>
      <c r="AU853" s="199"/>
    </row>
    <row r="854" spans="1:47" outlineLevel="1">
      <c r="A854" s="146">
        <v>366</v>
      </c>
      <c r="B854" s="149" t="s">
        <v>1212</v>
      </c>
      <c r="C854" s="165" t="s">
        <v>1213</v>
      </c>
      <c r="D854" s="189" t="s">
        <v>234</v>
      </c>
      <c r="E854" s="200">
        <v>250</v>
      </c>
      <c r="F854" s="200"/>
      <c r="G854" s="200">
        <f t="shared" si="12"/>
        <v>0</v>
      </c>
      <c r="H854" s="176" t="s">
        <v>953</v>
      </c>
      <c r="I854" s="199"/>
      <c r="J854" s="199"/>
      <c r="K854" s="199"/>
      <c r="L854" s="199"/>
      <c r="M854" s="199"/>
      <c r="N854" s="199"/>
      <c r="O854" s="199"/>
      <c r="P854" s="199"/>
      <c r="Q854" s="199"/>
      <c r="R854" s="199"/>
      <c r="S854" s="199"/>
      <c r="T854" s="199"/>
      <c r="U854" s="199"/>
      <c r="V854" s="199"/>
      <c r="W854" s="199"/>
      <c r="X854" s="199"/>
      <c r="Y854" s="199"/>
      <c r="Z854" s="199"/>
      <c r="AA854" s="199"/>
      <c r="AB854" s="199"/>
      <c r="AC854" s="199"/>
      <c r="AD854" s="199"/>
      <c r="AE854" s="199"/>
      <c r="AF854" s="199"/>
      <c r="AG854" s="199"/>
      <c r="AH854" s="199"/>
      <c r="AI854" s="199"/>
      <c r="AJ854" s="199"/>
      <c r="AK854" s="199"/>
      <c r="AL854" s="199"/>
      <c r="AM854" s="199"/>
      <c r="AN854" s="199"/>
      <c r="AO854" s="199"/>
      <c r="AP854" s="199"/>
      <c r="AQ854" s="199"/>
      <c r="AR854" s="199"/>
      <c r="AS854" s="199"/>
      <c r="AT854" s="199"/>
      <c r="AU854" s="199"/>
    </row>
    <row r="855" spans="1:47" outlineLevel="1">
      <c r="A855" s="146">
        <v>367</v>
      </c>
      <c r="B855" s="149" t="s">
        <v>1214</v>
      </c>
      <c r="C855" s="165" t="s">
        <v>1215</v>
      </c>
      <c r="D855" s="189" t="s">
        <v>513</v>
      </c>
      <c r="E855" s="200">
        <v>10</v>
      </c>
      <c r="F855" s="200"/>
      <c r="G855" s="200">
        <f t="shared" si="12"/>
        <v>0</v>
      </c>
      <c r="H855" s="176" t="s">
        <v>953</v>
      </c>
      <c r="I855" s="199"/>
      <c r="J855" s="199"/>
      <c r="K855" s="199"/>
      <c r="L855" s="199"/>
      <c r="M855" s="199"/>
      <c r="N855" s="199"/>
      <c r="O855" s="199"/>
      <c r="P855" s="199"/>
      <c r="Q855" s="199"/>
      <c r="R855" s="199"/>
      <c r="S855" s="199"/>
      <c r="T855" s="199"/>
      <c r="U855" s="199"/>
      <c r="V855" s="199"/>
      <c r="W855" s="199"/>
      <c r="X855" s="199"/>
      <c r="Y855" s="199"/>
      <c r="Z855" s="199"/>
      <c r="AA855" s="199"/>
      <c r="AB855" s="199"/>
      <c r="AC855" s="199"/>
      <c r="AD855" s="199"/>
      <c r="AE855" s="199"/>
      <c r="AF855" s="199"/>
      <c r="AG855" s="199"/>
      <c r="AH855" s="199"/>
      <c r="AI855" s="199"/>
      <c r="AJ855" s="199"/>
      <c r="AK855" s="199"/>
      <c r="AL855" s="199"/>
      <c r="AM855" s="199"/>
      <c r="AN855" s="199"/>
      <c r="AO855" s="199"/>
      <c r="AP855" s="199"/>
      <c r="AQ855" s="199"/>
      <c r="AR855" s="199"/>
      <c r="AS855" s="199"/>
      <c r="AT855" s="199"/>
      <c r="AU855" s="199"/>
    </row>
    <row r="856" spans="1:47" outlineLevel="1">
      <c r="A856" s="146">
        <v>368</v>
      </c>
      <c r="B856" s="149" t="s">
        <v>1216</v>
      </c>
      <c r="C856" s="165" t="s">
        <v>1217</v>
      </c>
      <c r="D856" s="189" t="s">
        <v>162</v>
      </c>
      <c r="E856" s="200">
        <v>0.191</v>
      </c>
      <c r="F856" s="200"/>
      <c r="G856" s="200">
        <f t="shared" si="12"/>
        <v>0</v>
      </c>
      <c r="H856" s="176" t="s">
        <v>953</v>
      </c>
      <c r="I856" s="199"/>
      <c r="J856" s="199"/>
      <c r="K856" s="199"/>
      <c r="L856" s="199"/>
      <c r="M856" s="199"/>
      <c r="N856" s="199"/>
      <c r="O856" s="199"/>
      <c r="P856" s="199"/>
      <c r="Q856" s="199"/>
      <c r="R856" s="199"/>
      <c r="S856" s="199"/>
      <c r="T856" s="199"/>
      <c r="U856" s="199"/>
      <c r="V856" s="199"/>
      <c r="W856" s="199"/>
      <c r="X856" s="199"/>
      <c r="Y856" s="199"/>
      <c r="Z856" s="199"/>
      <c r="AA856" s="199"/>
      <c r="AB856" s="199"/>
      <c r="AC856" s="199"/>
      <c r="AD856" s="199"/>
      <c r="AE856" s="199"/>
      <c r="AF856" s="199"/>
      <c r="AG856" s="199"/>
      <c r="AH856" s="199"/>
      <c r="AI856" s="199"/>
      <c r="AJ856" s="199"/>
      <c r="AK856" s="199"/>
      <c r="AL856" s="199"/>
      <c r="AM856" s="199"/>
      <c r="AN856" s="199"/>
      <c r="AO856" s="199"/>
      <c r="AP856" s="199"/>
      <c r="AQ856" s="199"/>
      <c r="AR856" s="199"/>
      <c r="AS856" s="199"/>
      <c r="AT856" s="199"/>
      <c r="AU856" s="199"/>
    </row>
    <row r="857" spans="1:47" outlineLevel="1">
      <c r="A857" s="146">
        <v>369</v>
      </c>
      <c r="B857" s="149" t="s">
        <v>1218</v>
      </c>
      <c r="C857" s="165" t="s">
        <v>1219</v>
      </c>
      <c r="D857" s="189" t="s">
        <v>162</v>
      </c>
      <c r="E857" s="200">
        <v>0.191</v>
      </c>
      <c r="F857" s="200"/>
      <c r="G857" s="200">
        <f t="shared" si="12"/>
        <v>0</v>
      </c>
      <c r="H857" s="176" t="s">
        <v>953</v>
      </c>
      <c r="I857" s="199"/>
      <c r="J857" s="199"/>
      <c r="K857" s="199"/>
      <c r="L857" s="199"/>
      <c r="M857" s="199"/>
      <c r="N857" s="199"/>
      <c r="O857" s="199"/>
      <c r="P857" s="199"/>
      <c r="Q857" s="199"/>
      <c r="R857" s="199"/>
      <c r="S857" s="199"/>
      <c r="T857" s="199"/>
      <c r="U857" s="199"/>
      <c r="V857" s="199"/>
      <c r="W857" s="199"/>
      <c r="X857" s="199"/>
      <c r="Y857" s="199"/>
      <c r="Z857" s="199"/>
      <c r="AA857" s="199"/>
      <c r="AB857" s="199"/>
      <c r="AC857" s="199"/>
      <c r="AD857" s="199"/>
      <c r="AE857" s="199"/>
      <c r="AF857" s="199"/>
      <c r="AG857" s="199"/>
      <c r="AH857" s="199"/>
      <c r="AI857" s="199"/>
      <c r="AJ857" s="199"/>
      <c r="AK857" s="199"/>
      <c r="AL857" s="199"/>
      <c r="AM857" s="199"/>
      <c r="AN857" s="199"/>
      <c r="AO857" s="199"/>
      <c r="AP857" s="199"/>
      <c r="AQ857" s="199"/>
      <c r="AR857" s="199"/>
      <c r="AS857" s="199"/>
      <c r="AT857" s="199"/>
      <c r="AU857" s="199"/>
    </row>
    <row r="858" spans="1:47" outlineLevel="1">
      <c r="A858" s="146"/>
      <c r="B858" s="149" t="s">
        <v>1220</v>
      </c>
      <c r="C858" s="165" t="s">
        <v>1221</v>
      </c>
      <c r="D858" s="189"/>
      <c r="E858" s="200"/>
      <c r="F858" s="200"/>
      <c r="G858" s="200"/>
      <c r="H858" s="176"/>
      <c r="I858" s="199"/>
      <c r="J858" s="199"/>
      <c r="K858" s="199"/>
      <c r="L858" s="199"/>
      <c r="M858" s="199"/>
      <c r="N858" s="199"/>
      <c r="O858" s="199"/>
      <c r="P858" s="199"/>
      <c r="Q858" s="199"/>
      <c r="R858" s="199"/>
      <c r="S858" s="199"/>
      <c r="T858" s="199"/>
      <c r="U858" s="199"/>
      <c r="V858" s="199"/>
      <c r="W858" s="199"/>
      <c r="X858" s="199"/>
      <c r="Y858" s="199"/>
      <c r="Z858" s="199"/>
      <c r="AA858" s="199"/>
      <c r="AB858" s="199"/>
      <c r="AC858" s="199"/>
      <c r="AD858" s="199"/>
      <c r="AE858" s="199"/>
      <c r="AF858" s="199"/>
      <c r="AG858" s="199"/>
      <c r="AH858" s="199"/>
      <c r="AI858" s="199"/>
      <c r="AJ858" s="199"/>
      <c r="AK858" s="199"/>
      <c r="AL858" s="199"/>
      <c r="AM858" s="199"/>
      <c r="AN858" s="199"/>
      <c r="AO858" s="199"/>
      <c r="AP858" s="199"/>
      <c r="AQ858" s="199"/>
      <c r="AR858" s="199"/>
      <c r="AS858" s="199"/>
      <c r="AT858" s="199"/>
      <c r="AU858" s="199"/>
    </row>
    <row r="859" spans="1:47" outlineLevel="1">
      <c r="A859" s="146">
        <v>370</v>
      </c>
      <c r="B859" s="149" t="s">
        <v>1222</v>
      </c>
      <c r="C859" s="165" t="s">
        <v>1223</v>
      </c>
      <c r="D859" s="189" t="s">
        <v>124</v>
      </c>
      <c r="E859" s="200">
        <v>11</v>
      </c>
      <c r="F859" s="200"/>
      <c r="G859" s="200">
        <f t="shared" ref="G859:G914" si="13">ROUND(E859*F859,2)</f>
        <v>0</v>
      </c>
      <c r="H859" s="176" t="s">
        <v>953</v>
      </c>
      <c r="I859" s="199"/>
      <c r="J859" s="199"/>
      <c r="K859" s="199"/>
      <c r="L859" s="199"/>
      <c r="M859" s="199"/>
      <c r="N859" s="199"/>
      <c r="O859" s="199"/>
      <c r="P859" s="199"/>
      <c r="Q859" s="199"/>
      <c r="R859" s="199"/>
      <c r="S859" s="199"/>
      <c r="T859" s="199"/>
      <c r="U859" s="199"/>
      <c r="V859" s="199"/>
      <c r="W859" s="199"/>
      <c r="X859" s="199"/>
      <c r="Y859" s="199"/>
      <c r="Z859" s="199"/>
      <c r="AA859" s="199"/>
      <c r="AB859" s="199"/>
      <c r="AC859" s="199"/>
      <c r="AD859" s="199"/>
      <c r="AE859" s="199"/>
      <c r="AF859" s="199"/>
      <c r="AG859" s="199"/>
      <c r="AH859" s="199"/>
      <c r="AI859" s="199"/>
      <c r="AJ859" s="199"/>
      <c r="AK859" s="199"/>
      <c r="AL859" s="199"/>
      <c r="AM859" s="199"/>
      <c r="AN859" s="199"/>
      <c r="AO859" s="199"/>
      <c r="AP859" s="199"/>
      <c r="AQ859" s="199"/>
      <c r="AR859" s="199"/>
      <c r="AS859" s="199"/>
      <c r="AT859" s="199"/>
      <c r="AU859" s="199"/>
    </row>
    <row r="860" spans="1:47" outlineLevel="1">
      <c r="A860" s="146">
        <v>371</v>
      </c>
      <c r="B860" s="149" t="s">
        <v>1224</v>
      </c>
      <c r="C860" s="165" t="s">
        <v>1225</v>
      </c>
      <c r="D860" s="189" t="s">
        <v>124</v>
      </c>
      <c r="E860" s="200">
        <v>11</v>
      </c>
      <c r="F860" s="200"/>
      <c r="G860" s="200">
        <f t="shared" si="13"/>
        <v>0</v>
      </c>
      <c r="H860" s="176" t="s">
        <v>953</v>
      </c>
      <c r="I860" s="199"/>
      <c r="J860" s="199"/>
      <c r="K860" s="199"/>
      <c r="L860" s="199"/>
      <c r="M860" s="199"/>
      <c r="N860" s="199"/>
      <c r="O860" s="199"/>
      <c r="P860" s="199"/>
      <c r="Q860" s="199"/>
      <c r="R860" s="199"/>
      <c r="S860" s="199"/>
      <c r="T860" s="199"/>
      <c r="U860" s="199"/>
      <c r="V860" s="199"/>
      <c r="W860" s="199"/>
      <c r="X860" s="199"/>
      <c r="Y860" s="199"/>
      <c r="Z860" s="199"/>
      <c r="AA860" s="199"/>
      <c r="AB860" s="199"/>
      <c r="AC860" s="199"/>
      <c r="AD860" s="199"/>
      <c r="AE860" s="199"/>
      <c r="AF860" s="199"/>
      <c r="AG860" s="199"/>
      <c r="AH860" s="199"/>
      <c r="AI860" s="199"/>
      <c r="AJ860" s="199"/>
      <c r="AK860" s="199"/>
      <c r="AL860" s="199"/>
      <c r="AM860" s="199"/>
      <c r="AN860" s="199"/>
      <c r="AO860" s="199"/>
      <c r="AP860" s="199"/>
      <c r="AQ860" s="199"/>
      <c r="AR860" s="199"/>
      <c r="AS860" s="199"/>
      <c r="AT860" s="199"/>
      <c r="AU860" s="199"/>
    </row>
    <row r="861" spans="1:47" outlineLevel="1">
      <c r="A861" s="146">
        <v>372</v>
      </c>
      <c r="B861" s="149" t="s">
        <v>1226</v>
      </c>
      <c r="C861" s="165" t="s">
        <v>1227</v>
      </c>
      <c r="D861" s="189" t="s">
        <v>124</v>
      </c>
      <c r="E861" s="200">
        <v>38</v>
      </c>
      <c r="F861" s="200"/>
      <c r="G861" s="200">
        <f t="shared" si="13"/>
        <v>0</v>
      </c>
      <c r="H861" s="176" t="s">
        <v>953</v>
      </c>
      <c r="I861" s="199"/>
      <c r="J861" s="199"/>
      <c r="K861" s="199"/>
      <c r="L861" s="199"/>
      <c r="M861" s="199"/>
      <c r="N861" s="199"/>
      <c r="O861" s="199"/>
      <c r="P861" s="199"/>
      <c r="Q861" s="199"/>
      <c r="R861" s="199"/>
      <c r="S861" s="199"/>
      <c r="T861" s="199"/>
      <c r="U861" s="199"/>
      <c r="V861" s="199"/>
      <c r="W861" s="199"/>
      <c r="X861" s="199"/>
      <c r="Y861" s="199"/>
      <c r="Z861" s="199"/>
      <c r="AA861" s="199"/>
      <c r="AB861" s="199"/>
      <c r="AC861" s="199"/>
      <c r="AD861" s="199"/>
      <c r="AE861" s="199"/>
      <c r="AF861" s="199"/>
      <c r="AG861" s="199"/>
      <c r="AH861" s="199"/>
      <c r="AI861" s="199"/>
      <c r="AJ861" s="199"/>
      <c r="AK861" s="199"/>
      <c r="AL861" s="199"/>
      <c r="AM861" s="199"/>
      <c r="AN861" s="199"/>
      <c r="AO861" s="199"/>
      <c r="AP861" s="199"/>
      <c r="AQ861" s="199"/>
      <c r="AR861" s="199"/>
      <c r="AS861" s="199"/>
      <c r="AT861" s="199"/>
      <c r="AU861" s="199"/>
    </row>
    <row r="862" spans="1:47" outlineLevel="1">
      <c r="A862" s="146">
        <v>373</v>
      </c>
      <c r="B862" s="149" t="s">
        <v>1228</v>
      </c>
      <c r="C862" s="165" t="s">
        <v>1229</v>
      </c>
      <c r="D862" s="189" t="s">
        <v>124</v>
      </c>
      <c r="E862" s="200">
        <v>7</v>
      </c>
      <c r="F862" s="200"/>
      <c r="G862" s="200">
        <f t="shared" si="13"/>
        <v>0</v>
      </c>
      <c r="H862" s="176" t="s">
        <v>953</v>
      </c>
      <c r="I862" s="199"/>
      <c r="J862" s="199"/>
      <c r="K862" s="199"/>
      <c r="L862" s="199"/>
      <c r="M862" s="199"/>
      <c r="N862" s="199"/>
      <c r="O862" s="199"/>
      <c r="P862" s="199"/>
      <c r="Q862" s="199"/>
      <c r="R862" s="199"/>
      <c r="S862" s="199"/>
      <c r="T862" s="199"/>
      <c r="U862" s="199"/>
      <c r="V862" s="199"/>
      <c r="W862" s="199"/>
      <c r="X862" s="199"/>
      <c r="Y862" s="199"/>
      <c r="Z862" s="199"/>
      <c r="AA862" s="199"/>
      <c r="AB862" s="199"/>
      <c r="AC862" s="199"/>
      <c r="AD862" s="199"/>
      <c r="AE862" s="199"/>
      <c r="AF862" s="199"/>
      <c r="AG862" s="199"/>
      <c r="AH862" s="199"/>
      <c r="AI862" s="199"/>
      <c r="AJ862" s="199"/>
      <c r="AK862" s="199"/>
      <c r="AL862" s="199"/>
      <c r="AM862" s="199"/>
      <c r="AN862" s="199"/>
      <c r="AO862" s="199"/>
      <c r="AP862" s="199"/>
      <c r="AQ862" s="199"/>
      <c r="AR862" s="199"/>
      <c r="AS862" s="199"/>
      <c r="AT862" s="199"/>
      <c r="AU862" s="199"/>
    </row>
    <row r="863" spans="1:47" outlineLevel="1">
      <c r="A863" s="146">
        <v>374</v>
      </c>
      <c r="B863" s="149" t="s">
        <v>1230</v>
      </c>
      <c r="C863" s="165" t="s">
        <v>1231</v>
      </c>
      <c r="D863" s="189" t="s">
        <v>124</v>
      </c>
      <c r="E863" s="200">
        <v>7</v>
      </c>
      <c r="F863" s="200"/>
      <c r="G863" s="200">
        <f t="shared" si="13"/>
        <v>0</v>
      </c>
      <c r="H863" s="176" t="s">
        <v>953</v>
      </c>
      <c r="I863" s="199"/>
      <c r="J863" s="199"/>
      <c r="K863" s="199"/>
      <c r="L863" s="199"/>
      <c r="M863" s="199"/>
      <c r="N863" s="199"/>
      <c r="O863" s="199"/>
      <c r="P863" s="199"/>
      <c r="Q863" s="199"/>
      <c r="R863" s="199"/>
      <c r="S863" s="199"/>
      <c r="T863" s="199"/>
      <c r="U863" s="199"/>
      <c r="V863" s="199"/>
      <c r="W863" s="199"/>
      <c r="X863" s="199"/>
      <c r="Y863" s="199"/>
      <c r="Z863" s="199"/>
      <c r="AA863" s="199"/>
      <c r="AB863" s="199"/>
      <c r="AC863" s="199"/>
      <c r="AD863" s="199"/>
      <c r="AE863" s="199"/>
      <c r="AF863" s="199"/>
      <c r="AG863" s="199"/>
      <c r="AH863" s="199"/>
      <c r="AI863" s="199"/>
      <c r="AJ863" s="199"/>
      <c r="AK863" s="199"/>
      <c r="AL863" s="199"/>
      <c r="AM863" s="199"/>
      <c r="AN863" s="199"/>
      <c r="AO863" s="199"/>
      <c r="AP863" s="199"/>
      <c r="AQ863" s="199"/>
      <c r="AR863" s="199"/>
      <c r="AS863" s="199"/>
      <c r="AT863" s="199"/>
      <c r="AU863" s="199"/>
    </row>
    <row r="864" spans="1:47" outlineLevel="1">
      <c r="A864" s="146">
        <v>375</v>
      </c>
      <c r="B864" s="149" t="s">
        <v>1232</v>
      </c>
      <c r="C864" s="165" t="s">
        <v>1233</v>
      </c>
      <c r="D864" s="189" t="s">
        <v>124</v>
      </c>
      <c r="E864" s="200">
        <v>1</v>
      </c>
      <c r="F864" s="200"/>
      <c r="G864" s="200">
        <f t="shared" si="13"/>
        <v>0</v>
      </c>
      <c r="H864" s="176" t="s">
        <v>953</v>
      </c>
      <c r="I864" s="199"/>
      <c r="J864" s="199"/>
      <c r="K864" s="199"/>
      <c r="L864" s="199"/>
      <c r="M864" s="199"/>
      <c r="N864" s="199"/>
      <c r="O864" s="199"/>
      <c r="P864" s="199"/>
      <c r="Q864" s="199"/>
      <c r="R864" s="199"/>
      <c r="S864" s="199"/>
      <c r="T864" s="199"/>
      <c r="U864" s="199"/>
      <c r="V864" s="199"/>
      <c r="W864" s="199"/>
      <c r="X864" s="199"/>
      <c r="Y864" s="199"/>
      <c r="Z864" s="199"/>
      <c r="AA864" s="199"/>
      <c r="AB864" s="199"/>
      <c r="AC864" s="199"/>
      <c r="AD864" s="199"/>
      <c r="AE864" s="199"/>
      <c r="AF864" s="199"/>
      <c r="AG864" s="199"/>
      <c r="AH864" s="199"/>
      <c r="AI864" s="199"/>
      <c r="AJ864" s="199"/>
      <c r="AK864" s="199"/>
      <c r="AL864" s="199"/>
      <c r="AM864" s="199"/>
      <c r="AN864" s="199"/>
      <c r="AO864" s="199"/>
      <c r="AP864" s="199"/>
      <c r="AQ864" s="199"/>
      <c r="AR864" s="199"/>
      <c r="AS864" s="199"/>
      <c r="AT864" s="199"/>
      <c r="AU864" s="199"/>
    </row>
    <row r="865" spans="1:47" outlineLevel="1">
      <c r="A865" s="146">
        <v>376</v>
      </c>
      <c r="B865" s="149" t="s">
        <v>1234</v>
      </c>
      <c r="C865" s="165" t="s">
        <v>1235</v>
      </c>
      <c r="D865" s="189" t="s">
        <v>124</v>
      </c>
      <c r="E865" s="200">
        <v>2</v>
      </c>
      <c r="F865" s="200"/>
      <c r="G865" s="200">
        <f t="shared" si="13"/>
        <v>0</v>
      </c>
      <c r="H865" s="176" t="s">
        <v>953</v>
      </c>
      <c r="I865" s="199"/>
      <c r="J865" s="199"/>
      <c r="K865" s="199"/>
      <c r="L865" s="199"/>
      <c r="M865" s="199"/>
      <c r="N865" s="199"/>
      <c r="O865" s="199"/>
      <c r="P865" s="199"/>
      <c r="Q865" s="199"/>
      <c r="R865" s="199"/>
      <c r="S865" s="199"/>
      <c r="T865" s="199"/>
      <c r="U865" s="199"/>
      <c r="V865" s="199"/>
      <c r="W865" s="199"/>
      <c r="X865" s="199"/>
      <c r="Y865" s="199"/>
      <c r="Z865" s="199"/>
      <c r="AA865" s="199"/>
      <c r="AB865" s="199"/>
      <c r="AC865" s="199"/>
      <c r="AD865" s="199"/>
      <c r="AE865" s="199"/>
      <c r="AF865" s="199"/>
      <c r="AG865" s="199"/>
      <c r="AH865" s="199"/>
      <c r="AI865" s="199"/>
      <c r="AJ865" s="199"/>
      <c r="AK865" s="199"/>
      <c r="AL865" s="199"/>
      <c r="AM865" s="199"/>
      <c r="AN865" s="199"/>
      <c r="AO865" s="199"/>
      <c r="AP865" s="199"/>
      <c r="AQ865" s="199"/>
      <c r="AR865" s="199"/>
      <c r="AS865" s="199"/>
      <c r="AT865" s="199"/>
      <c r="AU865" s="199"/>
    </row>
    <row r="866" spans="1:47" outlineLevel="1">
      <c r="A866" s="146">
        <v>377</v>
      </c>
      <c r="B866" s="149" t="s">
        <v>1236</v>
      </c>
      <c r="C866" s="165" t="s">
        <v>1237</v>
      </c>
      <c r="D866" s="189" t="s">
        <v>124</v>
      </c>
      <c r="E866" s="200">
        <v>2</v>
      </c>
      <c r="F866" s="200"/>
      <c r="G866" s="200">
        <f t="shared" si="13"/>
        <v>0</v>
      </c>
      <c r="H866" s="176" t="s">
        <v>953</v>
      </c>
      <c r="I866" s="199"/>
      <c r="J866" s="199"/>
      <c r="K866" s="199"/>
      <c r="L866" s="199"/>
      <c r="M866" s="199"/>
      <c r="N866" s="199"/>
      <c r="O866" s="199"/>
      <c r="P866" s="199"/>
      <c r="Q866" s="199"/>
      <c r="R866" s="199"/>
      <c r="S866" s="199"/>
      <c r="T866" s="199"/>
      <c r="U866" s="199"/>
      <c r="V866" s="199"/>
      <c r="W866" s="199"/>
      <c r="X866" s="199"/>
      <c r="Y866" s="199"/>
      <c r="Z866" s="199"/>
      <c r="AA866" s="199"/>
      <c r="AB866" s="199"/>
      <c r="AC866" s="199"/>
      <c r="AD866" s="199"/>
      <c r="AE866" s="199"/>
      <c r="AF866" s="199"/>
      <c r="AG866" s="199"/>
      <c r="AH866" s="199"/>
      <c r="AI866" s="199"/>
      <c r="AJ866" s="199"/>
      <c r="AK866" s="199"/>
      <c r="AL866" s="199"/>
      <c r="AM866" s="199"/>
      <c r="AN866" s="199"/>
      <c r="AO866" s="199"/>
      <c r="AP866" s="199"/>
      <c r="AQ866" s="199"/>
      <c r="AR866" s="199"/>
      <c r="AS866" s="199"/>
      <c r="AT866" s="199"/>
      <c r="AU866" s="199"/>
    </row>
    <row r="867" spans="1:47" outlineLevel="1">
      <c r="A867" s="146">
        <v>378</v>
      </c>
      <c r="B867" s="149" t="s">
        <v>1238</v>
      </c>
      <c r="C867" s="165" t="s">
        <v>1239</v>
      </c>
      <c r="D867" s="189" t="s">
        <v>124</v>
      </c>
      <c r="E867" s="200">
        <v>10</v>
      </c>
      <c r="F867" s="200"/>
      <c r="G867" s="200">
        <f t="shared" si="13"/>
        <v>0</v>
      </c>
      <c r="H867" s="176" t="s">
        <v>953</v>
      </c>
      <c r="I867" s="199"/>
      <c r="J867" s="199"/>
      <c r="K867" s="199"/>
      <c r="L867" s="199"/>
      <c r="M867" s="199"/>
      <c r="N867" s="199"/>
      <c r="O867" s="199"/>
      <c r="P867" s="199"/>
      <c r="Q867" s="199"/>
      <c r="R867" s="199"/>
      <c r="S867" s="199"/>
      <c r="T867" s="199"/>
      <c r="U867" s="199"/>
      <c r="V867" s="199"/>
      <c r="W867" s="199"/>
      <c r="X867" s="199"/>
      <c r="Y867" s="199"/>
      <c r="Z867" s="199"/>
      <c r="AA867" s="199"/>
      <c r="AB867" s="199"/>
      <c r="AC867" s="199"/>
      <c r="AD867" s="199"/>
      <c r="AE867" s="199"/>
      <c r="AF867" s="199"/>
      <c r="AG867" s="199"/>
      <c r="AH867" s="199"/>
      <c r="AI867" s="199"/>
      <c r="AJ867" s="199"/>
      <c r="AK867" s="199"/>
      <c r="AL867" s="199"/>
      <c r="AM867" s="199"/>
      <c r="AN867" s="199"/>
      <c r="AO867" s="199"/>
      <c r="AP867" s="199"/>
      <c r="AQ867" s="199"/>
      <c r="AR867" s="199"/>
      <c r="AS867" s="199"/>
      <c r="AT867" s="199"/>
      <c r="AU867" s="199"/>
    </row>
    <row r="868" spans="1:47" outlineLevel="1">
      <c r="A868" s="146">
        <v>379</v>
      </c>
      <c r="B868" s="149" t="s">
        <v>1240</v>
      </c>
      <c r="C868" s="165" t="s">
        <v>1241</v>
      </c>
      <c r="D868" s="189" t="s">
        <v>124</v>
      </c>
      <c r="E868" s="200">
        <v>6</v>
      </c>
      <c r="F868" s="200"/>
      <c r="G868" s="200">
        <f t="shared" si="13"/>
        <v>0</v>
      </c>
      <c r="H868" s="176" t="s">
        <v>953</v>
      </c>
      <c r="I868" s="199"/>
      <c r="J868" s="199"/>
      <c r="K868" s="199"/>
      <c r="L868" s="199"/>
      <c r="M868" s="199"/>
      <c r="N868" s="199"/>
      <c r="O868" s="199"/>
      <c r="P868" s="199"/>
      <c r="Q868" s="199"/>
      <c r="R868" s="199"/>
      <c r="S868" s="199"/>
      <c r="T868" s="199"/>
      <c r="U868" s="199"/>
      <c r="V868" s="199"/>
      <c r="W868" s="199"/>
      <c r="X868" s="199"/>
      <c r="Y868" s="199"/>
      <c r="Z868" s="199"/>
      <c r="AA868" s="199"/>
      <c r="AB868" s="199"/>
      <c r="AC868" s="199"/>
      <c r="AD868" s="199"/>
      <c r="AE868" s="199"/>
      <c r="AF868" s="199"/>
      <c r="AG868" s="199"/>
      <c r="AH868" s="199"/>
      <c r="AI868" s="199"/>
      <c r="AJ868" s="199"/>
      <c r="AK868" s="199"/>
      <c r="AL868" s="199"/>
      <c r="AM868" s="199"/>
      <c r="AN868" s="199"/>
      <c r="AO868" s="199"/>
      <c r="AP868" s="199"/>
      <c r="AQ868" s="199"/>
      <c r="AR868" s="199"/>
      <c r="AS868" s="199"/>
      <c r="AT868" s="199"/>
      <c r="AU868" s="199"/>
    </row>
    <row r="869" spans="1:47" outlineLevel="1">
      <c r="A869" s="146">
        <v>380</v>
      </c>
      <c r="B869" s="149" t="s">
        <v>1242</v>
      </c>
      <c r="C869" s="165" t="s">
        <v>1243</v>
      </c>
      <c r="D869" s="189" t="s">
        <v>124</v>
      </c>
      <c r="E869" s="200">
        <v>3</v>
      </c>
      <c r="F869" s="200"/>
      <c r="G869" s="200">
        <f t="shared" si="13"/>
        <v>0</v>
      </c>
      <c r="H869" s="176" t="s">
        <v>953</v>
      </c>
      <c r="I869" s="199"/>
      <c r="J869" s="199"/>
      <c r="K869" s="199"/>
      <c r="L869" s="199"/>
      <c r="M869" s="199"/>
      <c r="N869" s="199"/>
      <c r="O869" s="199"/>
      <c r="P869" s="199"/>
      <c r="Q869" s="199"/>
      <c r="R869" s="199"/>
      <c r="S869" s="199"/>
      <c r="T869" s="199"/>
      <c r="U869" s="199"/>
      <c r="V869" s="199"/>
      <c r="W869" s="199"/>
      <c r="X869" s="199"/>
      <c r="Y869" s="199"/>
      <c r="Z869" s="199"/>
      <c r="AA869" s="199"/>
      <c r="AB869" s="199"/>
      <c r="AC869" s="199"/>
      <c r="AD869" s="199"/>
      <c r="AE869" s="199"/>
      <c r="AF869" s="199"/>
      <c r="AG869" s="199"/>
      <c r="AH869" s="199"/>
      <c r="AI869" s="199"/>
      <c r="AJ869" s="199"/>
      <c r="AK869" s="199"/>
      <c r="AL869" s="199"/>
      <c r="AM869" s="199"/>
      <c r="AN869" s="199"/>
      <c r="AO869" s="199"/>
      <c r="AP869" s="199"/>
      <c r="AQ869" s="199"/>
      <c r="AR869" s="199"/>
      <c r="AS869" s="199"/>
      <c r="AT869" s="199"/>
      <c r="AU869" s="199"/>
    </row>
    <row r="870" spans="1:47" outlineLevel="1">
      <c r="A870" s="146">
        <v>381</v>
      </c>
      <c r="B870" s="149" t="s">
        <v>1669</v>
      </c>
      <c r="C870" s="165" t="s">
        <v>1670</v>
      </c>
      <c r="D870" s="189" t="s">
        <v>124</v>
      </c>
      <c r="E870" s="200">
        <v>4</v>
      </c>
      <c r="F870" s="200"/>
      <c r="G870" s="200">
        <f t="shared" si="13"/>
        <v>0</v>
      </c>
      <c r="H870" s="176" t="s">
        <v>953</v>
      </c>
      <c r="I870" s="199"/>
      <c r="J870" s="199"/>
      <c r="K870" s="199"/>
      <c r="L870" s="199"/>
      <c r="M870" s="199"/>
      <c r="N870" s="199"/>
      <c r="O870" s="199"/>
      <c r="P870" s="199"/>
      <c r="Q870" s="199"/>
      <c r="R870" s="199"/>
      <c r="S870" s="199"/>
      <c r="T870" s="199"/>
      <c r="U870" s="199"/>
      <c r="V870" s="199"/>
      <c r="W870" s="199"/>
      <c r="X870" s="199"/>
      <c r="Y870" s="199"/>
      <c r="Z870" s="199"/>
      <c r="AA870" s="199"/>
      <c r="AB870" s="199"/>
      <c r="AC870" s="199"/>
      <c r="AD870" s="199"/>
      <c r="AE870" s="199"/>
      <c r="AF870" s="199"/>
      <c r="AG870" s="199"/>
      <c r="AH870" s="199"/>
      <c r="AI870" s="199"/>
      <c r="AJ870" s="199"/>
      <c r="AK870" s="199"/>
      <c r="AL870" s="199"/>
      <c r="AM870" s="199"/>
      <c r="AN870" s="199"/>
      <c r="AO870" s="199"/>
      <c r="AP870" s="199"/>
      <c r="AQ870" s="199"/>
      <c r="AR870" s="199"/>
      <c r="AS870" s="199"/>
      <c r="AT870" s="199"/>
      <c r="AU870" s="199"/>
    </row>
    <row r="871" spans="1:47" outlineLevel="1">
      <c r="A871" s="146">
        <v>382</v>
      </c>
      <c r="B871" s="149" t="s">
        <v>1244</v>
      </c>
      <c r="C871" s="165" t="s">
        <v>1245</v>
      </c>
      <c r="D871" s="189" t="s">
        <v>124</v>
      </c>
      <c r="E871" s="200">
        <v>1</v>
      </c>
      <c r="F871" s="200"/>
      <c r="G871" s="200">
        <f t="shared" si="13"/>
        <v>0</v>
      </c>
      <c r="H871" s="176" t="s">
        <v>953</v>
      </c>
      <c r="I871" s="199"/>
      <c r="J871" s="199"/>
      <c r="K871" s="199"/>
      <c r="L871" s="199"/>
      <c r="M871" s="199"/>
      <c r="N871" s="199"/>
      <c r="O871" s="199"/>
      <c r="P871" s="199"/>
      <c r="Q871" s="199"/>
      <c r="R871" s="199"/>
      <c r="S871" s="199"/>
      <c r="T871" s="199"/>
      <c r="U871" s="199"/>
      <c r="V871" s="199"/>
      <c r="W871" s="199"/>
      <c r="X871" s="199"/>
      <c r="Y871" s="199"/>
      <c r="Z871" s="199"/>
      <c r="AA871" s="199"/>
      <c r="AB871" s="199"/>
      <c r="AC871" s="199"/>
      <c r="AD871" s="199"/>
      <c r="AE871" s="199"/>
      <c r="AF871" s="199"/>
      <c r="AG871" s="199"/>
      <c r="AH871" s="199"/>
      <c r="AI871" s="199"/>
      <c r="AJ871" s="199"/>
      <c r="AK871" s="199"/>
      <c r="AL871" s="199"/>
      <c r="AM871" s="199"/>
      <c r="AN871" s="199"/>
      <c r="AO871" s="199"/>
      <c r="AP871" s="199"/>
      <c r="AQ871" s="199"/>
      <c r="AR871" s="199"/>
      <c r="AS871" s="199"/>
      <c r="AT871" s="199"/>
      <c r="AU871" s="199"/>
    </row>
    <row r="872" spans="1:47" outlineLevel="1">
      <c r="A872" s="146">
        <v>383</v>
      </c>
      <c r="B872" s="149" t="s">
        <v>1246</v>
      </c>
      <c r="C872" s="165" t="s">
        <v>1247</v>
      </c>
      <c r="D872" s="189" t="s">
        <v>124</v>
      </c>
      <c r="E872" s="200">
        <v>1</v>
      </c>
      <c r="F872" s="200"/>
      <c r="G872" s="200">
        <f t="shared" si="13"/>
        <v>0</v>
      </c>
      <c r="H872" s="176" t="s">
        <v>953</v>
      </c>
      <c r="I872" s="199"/>
      <c r="J872" s="199"/>
      <c r="K872" s="199"/>
      <c r="L872" s="199"/>
      <c r="M872" s="199"/>
      <c r="N872" s="199"/>
      <c r="O872" s="199"/>
      <c r="P872" s="199"/>
      <c r="Q872" s="199"/>
      <c r="R872" s="199"/>
      <c r="S872" s="199"/>
      <c r="T872" s="199"/>
      <c r="U872" s="199"/>
      <c r="V872" s="199"/>
      <c r="W872" s="199"/>
      <c r="X872" s="199"/>
      <c r="Y872" s="199"/>
      <c r="Z872" s="199"/>
      <c r="AA872" s="199"/>
      <c r="AB872" s="199"/>
      <c r="AC872" s="199"/>
      <c r="AD872" s="199"/>
      <c r="AE872" s="199"/>
      <c r="AF872" s="199"/>
      <c r="AG872" s="199"/>
      <c r="AH872" s="199"/>
      <c r="AI872" s="199"/>
      <c r="AJ872" s="199"/>
      <c r="AK872" s="199"/>
      <c r="AL872" s="199"/>
      <c r="AM872" s="199"/>
      <c r="AN872" s="199"/>
      <c r="AO872" s="199"/>
      <c r="AP872" s="199"/>
      <c r="AQ872" s="199"/>
      <c r="AR872" s="199"/>
      <c r="AS872" s="199"/>
      <c r="AT872" s="199"/>
      <c r="AU872" s="199"/>
    </row>
    <row r="873" spans="1:47" outlineLevel="1">
      <c r="A873" s="146">
        <v>384</v>
      </c>
      <c r="B873" s="149" t="s">
        <v>1248</v>
      </c>
      <c r="C873" s="165" t="s">
        <v>1249</v>
      </c>
      <c r="D873" s="189" t="s">
        <v>124</v>
      </c>
      <c r="E873" s="200">
        <v>4</v>
      </c>
      <c r="F873" s="200"/>
      <c r="G873" s="200">
        <f t="shared" si="13"/>
        <v>0</v>
      </c>
      <c r="H873" s="176" t="s">
        <v>953</v>
      </c>
      <c r="I873" s="199"/>
      <c r="J873" s="199"/>
      <c r="K873" s="199"/>
      <c r="L873" s="199"/>
      <c r="M873" s="199"/>
      <c r="N873" s="199"/>
      <c r="O873" s="199"/>
      <c r="P873" s="199"/>
      <c r="Q873" s="199"/>
      <c r="R873" s="199"/>
      <c r="S873" s="199"/>
      <c r="T873" s="199"/>
      <c r="U873" s="199"/>
      <c r="V873" s="199"/>
      <c r="W873" s="199"/>
      <c r="X873" s="199"/>
      <c r="Y873" s="199"/>
      <c r="Z873" s="199"/>
      <c r="AA873" s="199"/>
      <c r="AB873" s="199"/>
      <c r="AC873" s="199"/>
      <c r="AD873" s="199"/>
      <c r="AE873" s="199"/>
      <c r="AF873" s="199"/>
      <c r="AG873" s="199"/>
      <c r="AH873" s="199"/>
      <c r="AI873" s="199"/>
      <c r="AJ873" s="199"/>
      <c r="AK873" s="199"/>
      <c r="AL873" s="199"/>
      <c r="AM873" s="199"/>
      <c r="AN873" s="199"/>
      <c r="AO873" s="199"/>
      <c r="AP873" s="199"/>
      <c r="AQ873" s="199"/>
      <c r="AR873" s="199"/>
      <c r="AS873" s="199"/>
      <c r="AT873" s="199"/>
      <c r="AU873" s="199"/>
    </row>
    <row r="874" spans="1:47" outlineLevel="1">
      <c r="A874" s="146">
        <v>385</v>
      </c>
      <c r="B874" s="149" t="s">
        <v>1250</v>
      </c>
      <c r="C874" s="165" t="s">
        <v>1251</v>
      </c>
      <c r="D874" s="189" t="s">
        <v>124</v>
      </c>
      <c r="E874" s="200">
        <v>1</v>
      </c>
      <c r="F874" s="200"/>
      <c r="G874" s="200">
        <f t="shared" si="13"/>
        <v>0</v>
      </c>
      <c r="H874" s="176" t="s">
        <v>953</v>
      </c>
      <c r="I874" s="199"/>
      <c r="J874" s="199"/>
      <c r="K874" s="199"/>
      <c r="L874" s="199"/>
      <c r="M874" s="199"/>
      <c r="N874" s="199"/>
      <c r="O874" s="199"/>
      <c r="P874" s="199"/>
      <c r="Q874" s="199"/>
      <c r="R874" s="199"/>
      <c r="S874" s="199"/>
      <c r="T874" s="199"/>
      <c r="U874" s="199"/>
      <c r="V874" s="199"/>
      <c r="W874" s="199"/>
      <c r="X874" s="199"/>
      <c r="Y874" s="199"/>
      <c r="Z874" s="199"/>
      <c r="AA874" s="199"/>
      <c r="AB874" s="199"/>
      <c r="AC874" s="199"/>
      <c r="AD874" s="199"/>
      <c r="AE874" s="199"/>
      <c r="AF874" s="199"/>
      <c r="AG874" s="199"/>
      <c r="AH874" s="199"/>
      <c r="AI874" s="199"/>
      <c r="AJ874" s="199"/>
      <c r="AK874" s="199"/>
      <c r="AL874" s="199"/>
      <c r="AM874" s="199"/>
      <c r="AN874" s="199"/>
      <c r="AO874" s="199"/>
      <c r="AP874" s="199"/>
      <c r="AQ874" s="199"/>
      <c r="AR874" s="199"/>
      <c r="AS874" s="199"/>
      <c r="AT874" s="199"/>
      <c r="AU874" s="199"/>
    </row>
    <row r="875" spans="1:47" outlineLevel="1">
      <c r="A875" s="146">
        <v>386</v>
      </c>
      <c r="B875" s="149" t="s">
        <v>1252</v>
      </c>
      <c r="C875" s="165" t="s">
        <v>1253</v>
      </c>
      <c r="D875" s="189" t="s">
        <v>124</v>
      </c>
      <c r="E875" s="200">
        <v>3</v>
      </c>
      <c r="F875" s="200"/>
      <c r="G875" s="200">
        <f t="shared" si="13"/>
        <v>0</v>
      </c>
      <c r="H875" s="176" t="s">
        <v>953</v>
      </c>
      <c r="I875" s="199"/>
      <c r="J875" s="199"/>
      <c r="K875" s="199"/>
      <c r="L875" s="199"/>
      <c r="M875" s="199"/>
      <c r="N875" s="199"/>
      <c r="O875" s="199"/>
      <c r="P875" s="199"/>
      <c r="Q875" s="199"/>
      <c r="R875" s="199"/>
      <c r="S875" s="199"/>
      <c r="T875" s="199"/>
      <c r="U875" s="199"/>
      <c r="V875" s="199"/>
      <c r="W875" s="199"/>
      <c r="X875" s="199"/>
      <c r="Y875" s="199"/>
      <c r="Z875" s="199"/>
      <c r="AA875" s="199"/>
      <c r="AB875" s="199"/>
      <c r="AC875" s="199"/>
      <c r="AD875" s="199"/>
      <c r="AE875" s="199"/>
      <c r="AF875" s="199"/>
      <c r="AG875" s="199"/>
      <c r="AH875" s="199"/>
      <c r="AI875" s="199"/>
      <c r="AJ875" s="199"/>
      <c r="AK875" s="199"/>
      <c r="AL875" s="199"/>
      <c r="AM875" s="199"/>
      <c r="AN875" s="199"/>
      <c r="AO875" s="199"/>
      <c r="AP875" s="199"/>
      <c r="AQ875" s="199"/>
      <c r="AR875" s="199"/>
      <c r="AS875" s="199"/>
      <c r="AT875" s="199"/>
      <c r="AU875" s="199"/>
    </row>
    <row r="876" spans="1:47" outlineLevel="1">
      <c r="A876" s="146">
        <v>387</v>
      </c>
      <c r="B876" s="149" t="s">
        <v>1254</v>
      </c>
      <c r="C876" s="165" t="s">
        <v>1255</v>
      </c>
      <c r="D876" s="189" t="s">
        <v>124</v>
      </c>
      <c r="E876" s="200">
        <v>18</v>
      </c>
      <c r="F876" s="200"/>
      <c r="G876" s="200">
        <f t="shared" si="13"/>
        <v>0</v>
      </c>
      <c r="H876" s="176" t="s">
        <v>953</v>
      </c>
      <c r="I876" s="199"/>
      <c r="J876" s="199"/>
      <c r="K876" s="199"/>
      <c r="L876" s="199"/>
      <c r="M876" s="199"/>
      <c r="N876" s="199"/>
      <c r="O876" s="199"/>
      <c r="P876" s="199"/>
      <c r="Q876" s="199"/>
      <c r="R876" s="199"/>
      <c r="S876" s="199"/>
      <c r="T876" s="199"/>
      <c r="U876" s="199"/>
      <c r="V876" s="199"/>
      <c r="W876" s="199"/>
      <c r="X876" s="199"/>
      <c r="Y876" s="199"/>
      <c r="Z876" s="199"/>
      <c r="AA876" s="199"/>
      <c r="AB876" s="199"/>
      <c r="AC876" s="199"/>
      <c r="AD876" s="199"/>
      <c r="AE876" s="199"/>
      <c r="AF876" s="199"/>
      <c r="AG876" s="199"/>
      <c r="AH876" s="199"/>
      <c r="AI876" s="199"/>
      <c r="AJ876" s="199"/>
      <c r="AK876" s="199"/>
      <c r="AL876" s="199"/>
      <c r="AM876" s="199"/>
      <c r="AN876" s="199"/>
      <c r="AO876" s="199"/>
      <c r="AP876" s="199"/>
      <c r="AQ876" s="199"/>
      <c r="AR876" s="199"/>
      <c r="AS876" s="199"/>
      <c r="AT876" s="199"/>
      <c r="AU876" s="199"/>
    </row>
    <row r="877" spans="1:47" outlineLevel="1">
      <c r="A877" s="146">
        <v>388</v>
      </c>
      <c r="B877" s="149" t="s">
        <v>1256</v>
      </c>
      <c r="C877" s="165" t="s">
        <v>1257</v>
      </c>
      <c r="D877" s="189" t="s">
        <v>124</v>
      </c>
      <c r="E877" s="200">
        <v>15</v>
      </c>
      <c r="F877" s="200"/>
      <c r="G877" s="200">
        <f t="shared" si="13"/>
        <v>0</v>
      </c>
      <c r="H877" s="176" t="s">
        <v>953</v>
      </c>
      <c r="I877" s="199"/>
      <c r="J877" s="199"/>
      <c r="K877" s="199"/>
      <c r="L877" s="199"/>
      <c r="M877" s="199"/>
      <c r="N877" s="199"/>
      <c r="O877" s="199"/>
      <c r="P877" s="199"/>
      <c r="Q877" s="199"/>
      <c r="R877" s="199"/>
      <c r="S877" s="199"/>
      <c r="T877" s="199"/>
      <c r="U877" s="199"/>
      <c r="V877" s="199"/>
      <c r="W877" s="199"/>
      <c r="X877" s="199"/>
      <c r="Y877" s="199"/>
      <c r="Z877" s="199"/>
      <c r="AA877" s="199"/>
      <c r="AB877" s="199"/>
      <c r="AC877" s="199"/>
      <c r="AD877" s="199"/>
      <c r="AE877" s="199"/>
      <c r="AF877" s="199"/>
      <c r="AG877" s="199"/>
      <c r="AH877" s="199"/>
      <c r="AI877" s="199"/>
      <c r="AJ877" s="199"/>
      <c r="AK877" s="199"/>
      <c r="AL877" s="199"/>
      <c r="AM877" s="199"/>
      <c r="AN877" s="199"/>
      <c r="AO877" s="199"/>
      <c r="AP877" s="199"/>
      <c r="AQ877" s="199"/>
      <c r="AR877" s="199"/>
      <c r="AS877" s="199"/>
      <c r="AT877" s="199"/>
      <c r="AU877" s="199"/>
    </row>
    <row r="878" spans="1:47" outlineLevel="1">
      <c r="A878" s="146">
        <v>389</v>
      </c>
      <c r="B878" s="149" t="s">
        <v>1258</v>
      </c>
      <c r="C878" s="165" t="s">
        <v>1671</v>
      </c>
      <c r="D878" s="189" t="s">
        <v>124</v>
      </c>
      <c r="E878" s="200">
        <v>4</v>
      </c>
      <c r="F878" s="200"/>
      <c r="G878" s="200">
        <f t="shared" si="13"/>
        <v>0</v>
      </c>
      <c r="H878" s="176" t="s">
        <v>953</v>
      </c>
      <c r="I878" s="199"/>
      <c r="J878" s="199"/>
      <c r="K878" s="199"/>
      <c r="L878" s="199"/>
      <c r="M878" s="199"/>
      <c r="N878" s="199"/>
      <c r="O878" s="199"/>
      <c r="P878" s="199"/>
      <c r="Q878" s="199"/>
      <c r="R878" s="199"/>
      <c r="S878" s="199"/>
      <c r="T878" s="199"/>
      <c r="U878" s="199"/>
      <c r="V878" s="199"/>
      <c r="W878" s="199"/>
      <c r="X878" s="199"/>
      <c r="Y878" s="199"/>
      <c r="Z878" s="199"/>
      <c r="AA878" s="199"/>
      <c r="AB878" s="199"/>
      <c r="AC878" s="199"/>
      <c r="AD878" s="199"/>
      <c r="AE878" s="199"/>
      <c r="AF878" s="199"/>
      <c r="AG878" s="199"/>
      <c r="AH878" s="199"/>
      <c r="AI878" s="199"/>
      <c r="AJ878" s="199"/>
      <c r="AK878" s="199"/>
      <c r="AL878" s="199"/>
      <c r="AM878" s="199"/>
      <c r="AN878" s="199"/>
      <c r="AO878" s="199"/>
      <c r="AP878" s="199"/>
      <c r="AQ878" s="199"/>
      <c r="AR878" s="199"/>
      <c r="AS878" s="199"/>
      <c r="AT878" s="199"/>
      <c r="AU878" s="199"/>
    </row>
    <row r="879" spans="1:47" outlineLevel="1">
      <c r="A879" s="146">
        <v>390</v>
      </c>
      <c r="B879" s="149" t="s">
        <v>1259</v>
      </c>
      <c r="C879" s="165" t="s">
        <v>1260</v>
      </c>
      <c r="D879" s="189" t="s">
        <v>124</v>
      </c>
      <c r="E879" s="200">
        <v>2</v>
      </c>
      <c r="F879" s="200"/>
      <c r="G879" s="200">
        <f t="shared" si="13"/>
        <v>0</v>
      </c>
      <c r="H879" s="176" t="s">
        <v>953</v>
      </c>
      <c r="I879" s="199"/>
      <c r="J879" s="199"/>
      <c r="K879" s="199"/>
      <c r="L879" s="199"/>
      <c r="M879" s="199"/>
      <c r="N879" s="199"/>
      <c r="O879" s="199"/>
      <c r="P879" s="199"/>
      <c r="Q879" s="199"/>
      <c r="R879" s="199"/>
      <c r="S879" s="199"/>
      <c r="T879" s="199"/>
      <c r="U879" s="199"/>
      <c r="V879" s="199"/>
      <c r="W879" s="199"/>
      <c r="X879" s="199"/>
      <c r="Y879" s="199"/>
      <c r="Z879" s="199"/>
      <c r="AA879" s="199"/>
      <c r="AB879" s="199"/>
      <c r="AC879" s="199"/>
      <c r="AD879" s="199"/>
      <c r="AE879" s="199"/>
      <c r="AF879" s="199"/>
      <c r="AG879" s="199"/>
      <c r="AH879" s="199"/>
      <c r="AI879" s="199"/>
      <c r="AJ879" s="199"/>
      <c r="AK879" s="199"/>
      <c r="AL879" s="199"/>
      <c r="AM879" s="199"/>
      <c r="AN879" s="199"/>
      <c r="AO879" s="199"/>
      <c r="AP879" s="199"/>
      <c r="AQ879" s="199"/>
      <c r="AR879" s="199"/>
      <c r="AS879" s="199"/>
      <c r="AT879" s="199"/>
      <c r="AU879" s="199"/>
    </row>
    <row r="880" spans="1:47" outlineLevel="1">
      <c r="A880" s="146">
        <v>391</v>
      </c>
      <c r="B880" s="149" t="s">
        <v>1261</v>
      </c>
      <c r="C880" s="165" t="s">
        <v>1262</v>
      </c>
      <c r="D880" s="189" t="s">
        <v>124</v>
      </c>
      <c r="E880" s="200">
        <v>38</v>
      </c>
      <c r="F880" s="200"/>
      <c r="G880" s="200">
        <f t="shared" si="13"/>
        <v>0</v>
      </c>
      <c r="H880" s="176" t="s">
        <v>953</v>
      </c>
      <c r="I880" s="199"/>
      <c r="J880" s="199"/>
      <c r="K880" s="199"/>
      <c r="L880" s="199"/>
      <c r="M880" s="199"/>
      <c r="N880" s="199"/>
      <c r="O880" s="199"/>
      <c r="P880" s="199"/>
      <c r="Q880" s="199"/>
      <c r="R880" s="199"/>
      <c r="S880" s="199"/>
      <c r="T880" s="199"/>
      <c r="U880" s="199"/>
      <c r="V880" s="199"/>
      <c r="W880" s="199"/>
      <c r="X880" s="199"/>
      <c r="Y880" s="199"/>
      <c r="Z880" s="199"/>
      <c r="AA880" s="199"/>
      <c r="AB880" s="199"/>
      <c r="AC880" s="199"/>
      <c r="AD880" s="199"/>
      <c r="AE880" s="199"/>
      <c r="AF880" s="199"/>
      <c r="AG880" s="199"/>
      <c r="AH880" s="199"/>
      <c r="AI880" s="199"/>
      <c r="AJ880" s="199"/>
      <c r="AK880" s="199"/>
      <c r="AL880" s="199"/>
      <c r="AM880" s="199"/>
      <c r="AN880" s="199"/>
      <c r="AO880" s="199"/>
      <c r="AP880" s="199"/>
      <c r="AQ880" s="199"/>
      <c r="AR880" s="199"/>
      <c r="AS880" s="199"/>
      <c r="AT880" s="199"/>
      <c r="AU880" s="199"/>
    </row>
    <row r="881" spans="1:47" outlineLevel="1">
      <c r="A881" s="146">
        <v>392</v>
      </c>
      <c r="B881" s="149" t="s">
        <v>1263</v>
      </c>
      <c r="C881" s="165" t="s">
        <v>1264</v>
      </c>
      <c r="D881" s="189" t="s">
        <v>124</v>
      </c>
      <c r="E881" s="200">
        <v>30</v>
      </c>
      <c r="F881" s="200"/>
      <c r="G881" s="200">
        <f t="shared" si="13"/>
        <v>0</v>
      </c>
      <c r="H881" s="176" t="s">
        <v>953</v>
      </c>
      <c r="I881" s="199"/>
      <c r="J881" s="199"/>
      <c r="K881" s="199"/>
      <c r="L881" s="199"/>
      <c r="M881" s="199"/>
      <c r="N881" s="199"/>
      <c r="O881" s="199"/>
      <c r="P881" s="199"/>
      <c r="Q881" s="199"/>
      <c r="R881" s="199"/>
      <c r="S881" s="199"/>
      <c r="T881" s="199"/>
      <c r="U881" s="199"/>
      <c r="V881" s="199"/>
      <c r="W881" s="199"/>
      <c r="X881" s="199"/>
      <c r="Y881" s="199"/>
      <c r="Z881" s="199"/>
      <c r="AA881" s="199"/>
      <c r="AB881" s="199"/>
      <c r="AC881" s="199"/>
      <c r="AD881" s="199"/>
      <c r="AE881" s="199"/>
      <c r="AF881" s="199"/>
      <c r="AG881" s="199"/>
      <c r="AH881" s="199"/>
      <c r="AI881" s="199"/>
      <c r="AJ881" s="199"/>
      <c r="AK881" s="199"/>
      <c r="AL881" s="199"/>
      <c r="AM881" s="199"/>
      <c r="AN881" s="199"/>
      <c r="AO881" s="199"/>
      <c r="AP881" s="199"/>
      <c r="AQ881" s="199"/>
      <c r="AR881" s="199"/>
      <c r="AS881" s="199"/>
      <c r="AT881" s="199"/>
      <c r="AU881" s="199"/>
    </row>
    <row r="882" spans="1:47" outlineLevel="1">
      <c r="A882" s="146">
        <v>393</v>
      </c>
      <c r="B882" s="149" t="s">
        <v>1265</v>
      </c>
      <c r="C882" s="165" t="s">
        <v>1266</v>
      </c>
      <c r="D882" s="189" t="s">
        <v>124</v>
      </c>
      <c r="E882" s="200">
        <v>8</v>
      </c>
      <c r="F882" s="200"/>
      <c r="G882" s="200">
        <f t="shared" si="13"/>
        <v>0</v>
      </c>
      <c r="H882" s="176" t="s">
        <v>953</v>
      </c>
      <c r="I882" s="199"/>
      <c r="J882" s="199"/>
      <c r="K882" s="199"/>
      <c r="L882" s="199"/>
      <c r="M882" s="199"/>
      <c r="N882" s="199"/>
      <c r="O882" s="199"/>
      <c r="P882" s="199"/>
      <c r="Q882" s="199"/>
      <c r="R882" s="199"/>
      <c r="S882" s="199"/>
      <c r="T882" s="199"/>
      <c r="U882" s="199"/>
      <c r="V882" s="199"/>
      <c r="W882" s="199"/>
      <c r="X882" s="199"/>
      <c r="Y882" s="199"/>
      <c r="Z882" s="199"/>
      <c r="AA882" s="199"/>
      <c r="AB882" s="199"/>
      <c r="AC882" s="199"/>
      <c r="AD882" s="199"/>
      <c r="AE882" s="199"/>
      <c r="AF882" s="199"/>
      <c r="AG882" s="199"/>
      <c r="AH882" s="199"/>
      <c r="AI882" s="199"/>
      <c r="AJ882" s="199"/>
      <c r="AK882" s="199"/>
      <c r="AL882" s="199"/>
      <c r="AM882" s="199"/>
      <c r="AN882" s="199"/>
      <c r="AO882" s="199"/>
      <c r="AP882" s="199"/>
      <c r="AQ882" s="199"/>
      <c r="AR882" s="199"/>
      <c r="AS882" s="199"/>
      <c r="AT882" s="199"/>
      <c r="AU882" s="199"/>
    </row>
    <row r="883" spans="1:47" outlineLevel="1">
      <c r="A883" s="146">
        <v>394</v>
      </c>
      <c r="B883" s="149" t="s">
        <v>1267</v>
      </c>
      <c r="C883" s="165" t="s">
        <v>1268</v>
      </c>
      <c r="D883" s="189" t="s">
        <v>124</v>
      </c>
      <c r="E883" s="200">
        <v>3</v>
      </c>
      <c r="F883" s="200"/>
      <c r="G883" s="200">
        <f t="shared" si="13"/>
        <v>0</v>
      </c>
      <c r="H883" s="176" t="s">
        <v>953</v>
      </c>
      <c r="I883" s="199"/>
      <c r="J883" s="199"/>
      <c r="K883" s="199"/>
      <c r="L883" s="199"/>
      <c r="M883" s="199"/>
      <c r="N883" s="199"/>
      <c r="O883" s="199"/>
      <c r="P883" s="199"/>
      <c r="Q883" s="199"/>
      <c r="R883" s="199"/>
      <c r="S883" s="199"/>
      <c r="T883" s="199"/>
      <c r="U883" s="199"/>
      <c r="V883" s="199"/>
      <c r="W883" s="199"/>
      <c r="X883" s="199"/>
      <c r="Y883" s="199"/>
      <c r="Z883" s="199"/>
      <c r="AA883" s="199"/>
      <c r="AB883" s="199"/>
      <c r="AC883" s="199"/>
      <c r="AD883" s="199"/>
      <c r="AE883" s="199"/>
      <c r="AF883" s="199"/>
      <c r="AG883" s="199"/>
      <c r="AH883" s="199"/>
      <c r="AI883" s="199"/>
      <c r="AJ883" s="199"/>
      <c r="AK883" s="199"/>
      <c r="AL883" s="199"/>
      <c r="AM883" s="199"/>
      <c r="AN883" s="199"/>
      <c r="AO883" s="199"/>
      <c r="AP883" s="199"/>
      <c r="AQ883" s="199"/>
      <c r="AR883" s="199"/>
      <c r="AS883" s="199"/>
      <c r="AT883" s="199"/>
      <c r="AU883" s="199"/>
    </row>
    <row r="884" spans="1:47" outlineLevel="1">
      <c r="A884" s="146">
        <v>395</v>
      </c>
      <c r="B884" s="149" t="s">
        <v>1269</v>
      </c>
      <c r="C884" s="165" t="s">
        <v>1270</v>
      </c>
      <c r="D884" s="189" t="s">
        <v>1672</v>
      </c>
      <c r="E884" s="200">
        <v>1</v>
      </c>
      <c r="F884" s="200"/>
      <c r="G884" s="200">
        <f t="shared" si="13"/>
        <v>0</v>
      </c>
      <c r="H884" s="176" t="s">
        <v>953</v>
      </c>
      <c r="I884" s="199"/>
      <c r="J884" s="199"/>
      <c r="K884" s="199"/>
      <c r="L884" s="199"/>
      <c r="M884" s="199"/>
      <c r="N884" s="199"/>
      <c r="O884" s="199"/>
      <c r="P884" s="199"/>
      <c r="Q884" s="199"/>
      <c r="R884" s="199"/>
      <c r="S884" s="199"/>
      <c r="T884" s="199"/>
      <c r="U884" s="199"/>
      <c r="V884" s="199"/>
      <c r="W884" s="199"/>
      <c r="X884" s="199"/>
      <c r="Y884" s="199"/>
      <c r="Z884" s="199"/>
      <c r="AA884" s="199"/>
      <c r="AB884" s="199"/>
      <c r="AC884" s="199"/>
      <c r="AD884" s="199"/>
      <c r="AE884" s="199"/>
      <c r="AF884" s="199"/>
      <c r="AG884" s="199"/>
      <c r="AH884" s="199"/>
      <c r="AI884" s="199"/>
      <c r="AJ884" s="199"/>
      <c r="AK884" s="199"/>
      <c r="AL884" s="199"/>
      <c r="AM884" s="199"/>
      <c r="AN884" s="199"/>
      <c r="AO884" s="199"/>
      <c r="AP884" s="199"/>
      <c r="AQ884" s="199"/>
      <c r="AR884" s="199"/>
      <c r="AS884" s="199"/>
      <c r="AT884" s="199"/>
      <c r="AU884" s="199"/>
    </row>
    <row r="885" spans="1:47" outlineLevel="1">
      <c r="A885" s="146">
        <v>396</v>
      </c>
      <c r="B885" s="149" t="s">
        <v>1271</v>
      </c>
      <c r="C885" s="165" t="s">
        <v>1272</v>
      </c>
      <c r="D885" s="189" t="s">
        <v>124</v>
      </c>
      <c r="E885" s="200">
        <v>4</v>
      </c>
      <c r="F885" s="200"/>
      <c r="G885" s="200">
        <f t="shared" si="13"/>
        <v>0</v>
      </c>
      <c r="H885" s="176" t="s">
        <v>953</v>
      </c>
      <c r="I885" s="199"/>
      <c r="J885" s="199"/>
      <c r="K885" s="199"/>
      <c r="L885" s="199"/>
      <c r="M885" s="199"/>
      <c r="N885" s="199"/>
      <c r="O885" s="199"/>
      <c r="P885" s="199"/>
      <c r="Q885" s="199"/>
      <c r="R885" s="199"/>
      <c r="S885" s="199"/>
      <c r="T885" s="199"/>
      <c r="U885" s="199"/>
      <c r="V885" s="199"/>
      <c r="W885" s="199"/>
      <c r="X885" s="199"/>
      <c r="Y885" s="199"/>
      <c r="Z885" s="199"/>
      <c r="AA885" s="199"/>
      <c r="AB885" s="199"/>
      <c r="AC885" s="199"/>
      <c r="AD885" s="199"/>
      <c r="AE885" s="199"/>
      <c r="AF885" s="199"/>
      <c r="AG885" s="199"/>
      <c r="AH885" s="199"/>
      <c r="AI885" s="199"/>
      <c r="AJ885" s="199"/>
      <c r="AK885" s="199"/>
      <c r="AL885" s="199"/>
      <c r="AM885" s="199"/>
      <c r="AN885" s="199"/>
      <c r="AO885" s="199"/>
      <c r="AP885" s="199"/>
      <c r="AQ885" s="199"/>
      <c r="AR885" s="199"/>
      <c r="AS885" s="199"/>
      <c r="AT885" s="199"/>
      <c r="AU885" s="199"/>
    </row>
    <row r="886" spans="1:47" outlineLevel="1">
      <c r="A886" s="146">
        <v>397</v>
      </c>
      <c r="B886" s="149" t="s">
        <v>1673</v>
      </c>
      <c r="C886" s="165" t="s">
        <v>1674</v>
      </c>
      <c r="D886" s="189" t="s">
        <v>124</v>
      </c>
      <c r="E886" s="200">
        <v>1</v>
      </c>
      <c r="F886" s="200"/>
      <c r="G886" s="200">
        <f t="shared" si="13"/>
        <v>0</v>
      </c>
      <c r="H886" s="176" t="s">
        <v>953</v>
      </c>
      <c r="I886" s="199"/>
      <c r="J886" s="199"/>
      <c r="K886" s="199"/>
      <c r="L886" s="199"/>
      <c r="M886" s="199"/>
      <c r="N886" s="199"/>
      <c r="O886" s="199"/>
      <c r="P886" s="199"/>
      <c r="Q886" s="199"/>
      <c r="R886" s="199"/>
      <c r="S886" s="199"/>
      <c r="T886" s="199"/>
      <c r="U886" s="199"/>
      <c r="V886" s="199"/>
      <c r="W886" s="199"/>
      <c r="X886" s="199"/>
      <c r="Y886" s="199"/>
      <c r="Z886" s="199"/>
      <c r="AA886" s="199"/>
      <c r="AB886" s="199"/>
      <c r="AC886" s="199"/>
      <c r="AD886" s="199"/>
      <c r="AE886" s="199"/>
      <c r="AF886" s="199"/>
      <c r="AG886" s="199"/>
      <c r="AH886" s="199"/>
      <c r="AI886" s="199"/>
      <c r="AJ886" s="199"/>
      <c r="AK886" s="199"/>
      <c r="AL886" s="199"/>
      <c r="AM886" s="199"/>
      <c r="AN886" s="199"/>
      <c r="AO886" s="199"/>
      <c r="AP886" s="199"/>
      <c r="AQ886" s="199"/>
      <c r="AR886" s="199"/>
      <c r="AS886" s="199"/>
      <c r="AT886" s="199"/>
      <c r="AU886" s="199"/>
    </row>
    <row r="887" spans="1:47" outlineLevel="1">
      <c r="A887" s="146">
        <v>398</v>
      </c>
      <c r="B887" s="149" t="s">
        <v>1673</v>
      </c>
      <c r="C887" s="165" t="s">
        <v>1675</v>
      </c>
      <c r="D887" s="189" t="s">
        <v>124</v>
      </c>
      <c r="E887" s="200">
        <v>1</v>
      </c>
      <c r="F887" s="200"/>
      <c r="G887" s="200">
        <f t="shared" si="13"/>
        <v>0</v>
      </c>
      <c r="H887" s="176" t="s">
        <v>953</v>
      </c>
      <c r="I887" s="199"/>
      <c r="J887" s="199"/>
      <c r="K887" s="199"/>
      <c r="L887" s="199"/>
      <c r="M887" s="199"/>
      <c r="N887" s="199"/>
      <c r="O887" s="199"/>
      <c r="P887" s="199"/>
      <c r="Q887" s="199"/>
      <c r="R887" s="199"/>
      <c r="S887" s="199"/>
      <c r="T887" s="199"/>
      <c r="U887" s="199"/>
      <c r="V887" s="199"/>
      <c r="W887" s="199"/>
      <c r="X887" s="199"/>
      <c r="Y887" s="199"/>
      <c r="Z887" s="199"/>
      <c r="AA887" s="199"/>
      <c r="AB887" s="199"/>
      <c r="AC887" s="199"/>
      <c r="AD887" s="199"/>
      <c r="AE887" s="199"/>
      <c r="AF887" s="199"/>
      <c r="AG887" s="199"/>
      <c r="AH887" s="199"/>
      <c r="AI887" s="199"/>
      <c r="AJ887" s="199"/>
      <c r="AK887" s="199"/>
      <c r="AL887" s="199"/>
      <c r="AM887" s="199"/>
      <c r="AN887" s="199"/>
      <c r="AO887" s="199"/>
      <c r="AP887" s="199"/>
      <c r="AQ887" s="199"/>
      <c r="AR887" s="199"/>
      <c r="AS887" s="199"/>
      <c r="AT887" s="199"/>
      <c r="AU887" s="199"/>
    </row>
    <row r="888" spans="1:47" outlineLevel="1">
      <c r="A888" s="146">
        <v>399</v>
      </c>
      <c r="B888" s="149" t="s">
        <v>1676</v>
      </c>
      <c r="C888" s="165" t="s">
        <v>1677</v>
      </c>
      <c r="D888" s="189" t="s">
        <v>124</v>
      </c>
      <c r="E888" s="200">
        <v>2</v>
      </c>
      <c r="F888" s="200"/>
      <c r="G888" s="200">
        <f t="shared" si="13"/>
        <v>0</v>
      </c>
      <c r="H888" s="176" t="s">
        <v>953</v>
      </c>
      <c r="I888" s="199"/>
      <c r="J888" s="199"/>
      <c r="K888" s="199"/>
      <c r="L888" s="199"/>
      <c r="M888" s="199"/>
      <c r="N888" s="199"/>
      <c r="O888" s="199"/>
      <c r="P888" s="199"/>
      <c r="Q888" s="199"/>
      <c r="R888" s="199"/>
      <c r="S888" s="199"/>
      <c r="T888" s="199"/>
      <c r="U888" s="199"/>
      <c r="V888" s="199"/>
      <c r="W888" s="199"/>
      <c r="X888" s="199"/>
      <c r="Y888" s="199"/>
      <c r="Z888" s="199"/>
      <c r="AA888" s="199"/>
      <c r="AB888" s="199"/>
      <c r="AC888" s="199"/>
      <c r="AD888" s="199"/>
      <c r="AE888" s="199"/>
      <c r="AF888" s="199"/>
      <c r="AG888" s="199"/>
      <c r="AH888" s="199"/>
      <c r="AI888" s="199"/>
      <c r="AJ888" s="199"/>
      <c r="AK888" s="199"/>
      <c r="AL888" s="199"/>
      <c r="AM888" s="199"/>
      <c r="AN888" s="199"/>
      <c r="AO888" s="199"/>
      <c r="AP888" s="199"/>
      <c r="AQ888" s="199"/>
      <c r="AR888" s="199"/>
      <c r="AS888" s="199"/>
      <c r="AT888" s="199"/>
      <c r="AU888" s="199"/>
    </row>
    <row r="889" spans="1:47" ht="22.5" outlineLevel="1">
      <c r="A889" s="146">
        <v>400</v>
      </c>
      <c r="B889" s="149" t="s">
        <v>1273</v>
      </c>
      <c r="C889" s="165" t="s">
        <v>1274</v>
      </c>
      <c r="D889" s="189" t="s">
        <v>124</v>
      </c>
      <c r="E889" s="200">
        <v>5</v>
      </c>
      <c r="F889" s="200"/>
      <c r="G889" s="200">
        <f t="shared" si="13"/>
        <v>0</v>
      </c>
      <c r="H889" s="176" t="s">
        <v>953</v>
      </c>
      <c r="I889" s="199"/>
      <c r="J889" s="199"/>
      <c r="K889" s="199"/>
      <c r="L889" s="199"/>
      <c r="M889" s="199"/>
      <c r="N889" s="199"/>
      <c r="O889" s="199"/>
      <c r="P889" s="199"/>
      <c r="Q889" s="199"/>
      <c r="R889" s="199"/>
      <c r="S889" s="199"/>
      <c r="T889" s="199"/>
      <c r="U889" s="199"/>
      <c r="V889" s="199"/>
      <c r="W889" s="199"/>
      <c r="X889" s="199"/>
      <c r="Y889" s="199"/>
      <c r="Z889" s="199"/>
      <c r="AA889" s="199"/>
      <c r="AB889" s="199"/>
      <c r="AC889" s="199"/>
      <c r="AD889" s="199"/>
      <c r="AE889" s="199"/>
      <c r="AF889" s="199"/>
      <c r="AG889" s="199"/>
      <c r="AH889" s="199"/>
      <c r="AI889" s="199"/>
      <c r="AJ889" s="199"/>
      <c r="AK889" s="199"/>
      <c r="AL889" s="199"/>
      <c r="AM889" s="199"/>
      <c r="AN889" s="199"/>
      <c r="AO889" s="199"/>
      <c r="AP889" s="199"/>
      <c r="AQ889" s="199"/>
      <c r="AR889" s="199"/>
      <c r="AS889" s="199"/>
      <c r="AT889" s="199"/>
      <c r="AU889" s="199"/>
    </row>
    <row r="890" spans="1:47" ht="22.5" outlineLevel="1">
      <c r="A890" s="146">
        <v>401</v>
      </c>
      <c r="B890" s="149" t="s">
        <v>1275</v>
      </c>
      <c r="C890" s="165" t="s">
        <v>1276</v>
      </c>
      <c r="D890" s="189" t="s">
        <v>124</v>
      </c>
      <c r="E890" s="200">
        <v>11</v>
      </c>
      <c r="F890" s="200"/>
      <c r="G890" s="200">
        <f t="shared" si="13"/>
        <v>0</v>
      </c>
      <c r="H890" s="176" t="s">
        <v>953</v>
      </c>
      <c r="I890" s="199"/>
      <c r="J890" s="199"/>
      <c r="K890" s="199"/>
      <c r="L890" s="199"/>
      <c r="M890" s="199"/>
      <c r="N890" s="199"/>
      <c r="O890" s="199"/>
      <c r="P890" s="199"/>
      <c r="Q890" s="199"/>
      <c r="R890" s="199"/>
      <c r="S890" s="199"/>
      <c r="T890" s="199"/>
      <c r="U890" s="199"/>
      <c r="V890" s="199"/>
      <c r="W890" s="199"/>
      <c r="X890" s="199"/>
      <c r="Y890" s="199"/>
      <c r="Z890" s="199"/>
      <c r="AA890" s="199"/>
      <c r="AB890" s="199"/>
      <c r="AC890" s="199"/>
      <c r="AD890" s="199"/>
      <c r="AE890" s="199"/>
      <c r="AF890" s="199"/>
      <c r="AG890" s="199"/>
      <c r="AH890" s="199"/>
      <c r="AI890" s="199"/>
      <c r="AJ890" s="199"/>
      <c r="AK890" s="199"/>
      <c r="AL890" s="199"/>
      <c r="AM890" s="199"/>
      <c r="AN890" s="199"/>
      <c r="AO890" s="199"/>
      <c r="AP890" s="199"/>
      <c r="AQ890" s="199"/>
      <c r="AR890" s="199"/>
      <c r="AS890" s="199"/>
      <c r="AT890" s="199"/>
      <c r="AU890" s="199"/>
    </row>
    <row r="891" spans="1:47" outlineLevel="1">
      <c r="A891" s="146">
        <v>402</v>
      </c>
      <c r="B891" s="149" t="s">
        <v>1277</v>
      </c>
      <c r="C891" s="165" t="s">
        <v>1278</v>
      </c>
      <c r="D891" s="189" t="s">
        <v>162</v>
      </c>
      <c r="E891" s="200">
        <v>8.5000000000000006E-2</v>
      </c>
      <c r="F891" s="200"/>
      <c r="G891" s="200">
        <f t="shared" si="13"/>
        <v>0</v>
      </c>
      <c r="H891" s="176" t="s">
        <v>953</v>
      </c>
      <c r="I891" s="199"/>
      <c r="J891" s="199"/>
      <c r="K891" s="199"/>
      <c r="L891" s="199"/>
      <c r="M891" s="199"/>
      <c r="N891" s="199"/>
      <c r="O891" s="199"/>
      <c r="P891" s="199"/>
      <c r="Q891" s="199"/>
      <c r="R891" s="199"/>
      <c r="S891" s="199"/>
      <c r="T891" s="199"/>
      <c r="U891" s="199"/>
      <c r="V891" s="199"/>
      <c r="W891" s="199"/>
      <c r="X891" s="199"/>
      <c r="Y891" s="199"/>
      <c r="Z891" s="199"/>
      <c r="AA891" s="199"/>
      <c r="AB891" s="199"/>
      <c r="AC891" s="199"/>
      <c r="AD891" s="199"/>
      <c r="AE891" s="199"/>
      <c r="AF891" s="199"/>
      <c r="AG891" s="199"/>
      <c r="AH891" s="199"/>
      <c r="AI891" s="199"/>
      <c r="AJ891" s="199"/>
      <c r="AK891" s="199"/>
      <c r="AL891" s="199"/>
      <c r="AM891" s="199"/>
      <c r="AN891" s="199"/>
      <c r="AO891" s="199"/>
      <c r="AP891" s="199"/>
      <c r="AQ891" s="199"/>
      <c r="AR891" s="199"/>
      <c r="AS891" s="199"/>
      <c r="AT891" s="199"/>
      <c r="AU891" s="199"/>
    </row>
    <row r="892" spans="1:47" outlineLevel="1">
      <c r="A892" s="146">
        <v>403</v>
      </c>
      <c r="B892" s="149" t="s">
        <v>1279</v>
      </c>
      <c r="C892" s="165" t="s">
        <v>1280</v>
      </c>
      <c r="D892" s="189" t="s">
        <v>162</v>
      </c>
      <c r="E892" s="200">
        <v>8.5000000000000006E-2</v>
      </c>
      <c r="F892" s="200"/>
      <c r="G892" s="200">
        <f t="shared" si="13"/>
        <v>0</v>
      </c>
      <c r="H892" s="176" t="s">
        <v>953</v>
      </c>
      <c r="I892" s="199"/>
      <c r="J892" s="199"/>
      <c r="K892" s="199"/>
      <c r="L892" s="199"/>
      <c r="M892" s="199"/>
      <c r="N892" s="199"/>
      <c r="O892" s="199"/>
      <c r="P892" s="199"/>
      <c r="Q892" s="199"/>
      <c r="R892" s="199"/>
      <c r="S892" s="199"/>
      <c r="T892" s="199"/>
      <c r="U892" s="199"/>
      <c r="V892" s="199"/>
      <c r="W892" s="199"/>
      <c r="X892" s="199"/>
      <c r="Y892" s="199"/>
      <c r="Z892" s="199"/>
      <c r="AA892" s="199"/>
      <c r="AB892" s="199"/>
      <c r="AC892" s="199"/>
      <c r="AD892" s="199"/>
      <c r="AE892" s="199"/>
      <c r="AF892" s="199"/>
      <c r="AG892" s="199"/>
      <c r="AH892" s="199"/>
      <c r="AI892" s="199"/>
      <c r="AJ892" s="199"/>
      <c r="AK892" s="199"/>
      <c r="AL892" s="199"/>
      <c r="AM892" s="199"/>
      <c r="AN892" s="199"/>
      <c r="AO892" s="199"/>
      <c r="AP892" s="199"/>
      <c r="AQ892" s="199"/>
      <c r="AR892" s="199"/>
      <c r="AS892" s="199"/>
      <c r="AT892" s="199"/>
      <c r="AU892" s="199"/>
    </row>
    <row r="893" spans="1:47" outlineLevel="1">
      <c r="A893" s="146"/>
      <c r="B893" s="149" t="s">
        <v>1281</v>
      </c>
      <c r="C893" s="165" t="s">
        <v>1282</v>
      </c>
      <c r="D893" s="189"/>
      <c r="E893" s="200"/>
      <c r="F893" s="200"/>
      <c r="G893" s="200">
        <f t="shared" si="13"/>
        <v>0</v>
      </c>
      <c r="H893" s="176"/>
      <c r="I893" s="199"/>
      <c r="J893" s="199"/>
      <c r="K893" s="199"/>
      <c r="L893" s="199"/>
      <c r="M893" s="199"/>
      <c r="N893" s="199"/>
      <c r="O893" s="199"/>
      <c r="P893" s="199"/>
      <c r="Q893" s="199"/>
      <c r="R893" s="199"/>
      <c r="S893" s="199"/>
      <c r="T893" s="199"/>
      <c r="U893" s="199"/>
      <c r="V893" s="199"/>
      <c r="W893" s="199"/>
      <c r="X893" s="199"/>
      <c r="Y893" s="199"/>
      <c r="Z893" s="199"/>
      <c r="AA893" s="199"/>
      <c r="AB893" s="199"/>
      <c r="AC893" s="199"/>
      <c r="AD893" s="199"/>
      <c r="AE893" s="199"/>
      <c r="AF893" s="199"/>
      <c r="AG893" s="199"/>
      <c r="AH893" s="199"/>
      <c r="AI893" s="199"/>
      <c r="AJ893" s="199"/>
      <c r="AK893" s="199"/>
      <c r="AL893" s="199"/>
      <c r="AM893" s="199"/>
      <c r="AN893" s="199"/>
      <c r="AO893" s="199"/>
      <c r="AP893" s="199"/>
      <c r="AQ893" s="199"/>
      <c r="AR893" s="199"/>
      <c r="AS893" s="199"/>
      <c r="AT893" s="199"/>
      <c r="AU893" s="199"/>
    </row>
    <row r="894" spans="1:47" ht="22.5" outlineLevel="1">
      <c r="A894" s="146">
        <v>404</v>
      </c>
      <c r="B894" s="149" t="s">
        <v>1283</v>
      </c>
      <c r="C894" s="165" t="s">
        <v>1284</v>
      </c>
      <c r="D894" s="189" t="s">
        <v>124</v>
      </c>
      <c r="E894" s="200">
        <v>5</v>
      </c>
      <c r="F894" s="200"/>
      <c r="G894" s="200">
        <f t="shared" si="13"/>
        <v>0</v>
      </c>
      <c r="H894" s="176" t="s">
        <v>953</v>
      </c>
      <c r="I894" s="199"/>
      <c r="J894" s="199"/>
      <c r="K894" s="199"/>
      <c r="L894" s="199"/>
      <c r="M894" s="199"/>
      <c r="N894" s="199"/>
      <c r="O894" s="199"/>
      <c r="P894" s="199"/>
      <c r="Q894" s="199"/>
      <c r="R894" s="199"/>
      <c r="S894" s="199"/>
      <c r="T894" s="199"/>
      <c r="U894" s="199"/>
      <c r="V894" s="199"/>
      <c r="W894" s="199"/>
      <c r="X894" s="199"/>
      <c r="Y894" s="199"/>
      <c r="Z894" s="199"/>
      <c r="AA894" s="199"/>
      <c r="AB894" s="199"/>
      <c r="AC894" s="199"/>
      <c r="AD894" s="199"/>
      <c r="AE894" s="199"/>
      <c r="AF894" s="199"/>
      <c r="AG894" s="199"/>
      <c r="AH894" s="199"/>
      <c r="AI894" s="199"/>
      <c r="AJ894" s="199"/>
      <c r="AK894" s="199"/>
      <c r="AL894" s="199"/>
      <c r="AM894" s="199"/>
      <c r="AN894" s="199"/>
      <c r="AO894" s="199"/>
      <c r="AP894" s="199"/>
      <c r="AQ894" s="199"/>
      <c r="AR894" s="199"/>
      <c r="AS894" s="199"/>
      <c r="AT894" s="199"/>
      <c r="AU894" s="199"/>
    </row>
    <row r="895" spans="1:47" ht="22.5" outlineLevel="1">
      <c r="A895" s="146">
        <v>405</v>
      </c>
      <c r="B895" s="149" t="s">
        <v>1285</v>
      </c>
      <c r="C895" s="165" t="s">
        <v>1286</v>
      </c>
      <c r="D895" s="189" t="s">
        <v>124</v>
      </c>
      <c r="E895" s="200">
        <v>1</v>
      </c>
      <c r="F895" s="200"/>
      <c r="G895" s="200">
        <f t="shared" si="13"/>
        <v>0</v>
      </c>
      <c r="H895" s="176" t="s">
        <v>953</v>
      </c>
      <c r="I895" s="199"/>
      <c r="J895" s="199"/>
      <c r="K895" s="199"/>
      <c r="L895" s="199"/>
      <c r="M895" s="199"/>
      <c r="N895" s="199"/>
      <c r="O895" s="199"/>
      <c r="P895" s="199"/>
      <c r="Q895" s="199"/>
      <c r="R895" s="199"/>
      <c r="S895" s="199"/>
      <c r="T895" s="199"/>
      <c r="U895" s="199"/>
      <c r="V895" s="199"/>
      <c r="W895" s="199"/>
      <c r="X895" s="199"/>
      <c r="Y895" s="199"/>
      <c r="Z895" s="199"/>
      <c r="AA895" s="199"/>
      <c r="AB895" s="199"/>
      <c r="AC895" s="199"/>
      <c r="AD895" s="199"/>
      <c r="AE895" s="199"/>
      <c r="AF895" s="199"/>
      <c r="AG895" s="199"/>
      <c r="AH895" s="199"/>
      <c r="AI895" s="199"/>
      <c r="AJ895" s="199"/>
      <c r="AK895" s="199"/>
      <c r="AL895" s="199"/>
      <c r="AM895" s="199"/>
      <c r="AN895" s="199"/>
      <c r="AO895" s="199"/>
      <c r="AP895" s="199"/>
      <c r="AQ895" s="199"/>
      <c r="AR895" s="199"/>
      <c r="AS895" s="199"/>
      <c r="AT895" s="199"/>
      <c r="AU895" s="199"/>
    </row>
    <row r="896" spans="1:47" ht="22.5" outlineLevel="1">
      <c r="A896" s="146">
        <v>406</v>
      </c>
      <c r="B896" s="149" t="s">
        <v>1287</v>
      </c>
      <c r="C896" s="165" t="s">
        <v>1288</v>
      </c>
      <c r="D896" s="189" t="s">
        <v>124</v>
      </c>
      <c r="E896" s="200">
        <v>2</v>
      </c>
      <c r="F896" s="200"/>
      <c r="G896" s="200">
        <f t="shared" si="13"/>
        <v>0</v>
      </c>
      <c r="H896" s="176" t="s">
        <v>953</v>
      </c>
      <c r="I896" s="199"/>
      <c r="J896" s="199"/>
      <c r="K896" s="199"/>
      <c r="L896" s="199"/>
      <c r="M896" s="199"/>
      <c r="N896" s="199"/>
      <c r="O896" s="199"/>
      <c r="P896" s="199"/>
      <c r="Q896" s="199"/>
      <c r="R896" s="199"/>
      <c r="S896" s="199"/>
      <c r="T896" s="199"/>
      <c r="U896" s="199"/>
      <c r="V896" s="199"/>
      <c r="W896" s="199"/>
      <c r="X896" s="199"/>
      <c r="Y896" s="199"/>
      <c r="Z896" s="199"/>
      <c r="AA896" s="199"/>
      <c r="AB896" s="199"/>
      <c r="AC896" s="199"/>
      <c r="AD896" s="199"/>
      <c r="AE896" s="199"/>
      <c r="AF896" s="199"/>
      <c r="AG896" s="199"/>
      <c r="AH896" s="199"/>
      <c r="AI896" s="199"/>
      <c r="AJ896" s="199"/>
      <c r="AK896" s="199"/>
      <c r="AL896" s="199"/>
      <c r="AM896" s="199"/>
      <c r="AN896" s="199"/>
      <c r="AO896" s="199"/>
      <c r="AP896" s="199"/>
      <c r="AQ896" s="199"/>
      <c r="AR896" s="199"/>
      <c r="AS896" s="199"/>
      <c r="AT896" s="199"/>
      <c r="AU896" s="199"/>
    </row>
    <row r="897" spans="1:47" ht="22.5" outlineLevel="1">
      <c r="A897" s="146">
        <v>407</v>
      </c>
      <c r="B897" s="149" t="s">
        <v>1289</v>
      </c>
      <c r="C897" s="165" t="s">
        <v>1290</v>
      </c>
      <c r="D897" s="189" t="s">
        <v>124</v>
      </c>
      <c r="E897" s="200">
        <v>3</v>
      </c>
      <c r="F897" s="200"/>
      <c r="G897" s="200">
        <f t="shared" si="13"/>
        <v>0</v>
      </c>
      <c r="H897" s="176" t="s">
        <v>953</v>
      </c>
      <c r="I897" s="199"/>
      <c r="J897" s="199"/>
      <c r="K897" s="199"/>
      <c r="L897" s="199"/>
      <c r="M897" s="199"/>
      <c r="N897" s="199"/>
      <c r="O897" s="199"/>
      <c r="P897" s="199"/>
      <c r="Q897" s="199"/>
      <c r="R897" s="199"/>
      <c r="S897" s="199"/>
      <c r="T897" s="199"/>
      <c r="U897" s="199"/>
      <c r="V897" s="199"/>
      <c r="W897" s="199"/>
      <c r="X897" s="199"/>
      <c r="Y897" s="199"/>
      <c r="Z897" s="199"/>
      <c r="AA897" s="199"/>
      <c r="AB897" s="199"/>
      <c r="AC897" s="199"/>
      <c r="AD897" s="199"/>
      <c r="AE897" s="199"/>
      <c r="AF897" s="199"/>
      <c r="AG897" s="199"/>
      <c r="AH897" s="199"/>
      <c r="AI897" s="199"/>
      <c r="AJ897" s="199"/>
      <c r="AK897" s="199"/>
      <c r="AL897" s="199"/>
      <c r="AM897" s="199"/>
      <c r="AN897" s="199"/>
      <c r="AO897" s="199"/>
      <c r="AP897" s="199"/>
      <c r="AQ897" s="199"/>
      <c r="AR897" s="199"/>
      <c r="AS897" s="199"/>
      <c r="AT897" s="199"/>
      <c r="AU897" s="199"/>
    </row>
    <row r="898" spans="1:47" ht="22.5" outlineLevel="1">
      <c r="A898" s="146">
        <v>408</v>
      </c>
      <c r="B898" s="149" t="s">
        <v>1291</v>
      </c>
      <c r="C898" s="165" t="s">
        <v>1292</v>
      </c>
      <c r="D898" s="189" t="s">
        <v>124</v>
      </c>
      <c r="E898" s="200">
        <v>2</v>
      </c>
      <c r="F898" s="200"/>
      <c r="G898" s="200">
        <f t="shared" si="13"/>
        <v>0</v>
      </c>
      <c r="H898" s="176" t="s">
        <v>953</v>
      </c>
      <c r="I898" s="199"/>
      <c r="J898" s="199"/>
      <c r="K898" s="199"/>
      <c r="L898" s="199"/>
      <c r="M898" s="199"/>
      <c r="N898" s="199"/>
      <c r="O898" s="199"/>
      <c r="P898" s="199"/>
      <c r="Q898" s="199"/>
      <c r="R898" s="199"/>
      <c r="S898" s="199"/>
      <c r="T898" s="199"/>
      <c r="U898" s="199"/>
      <c r="V898" s="199"/>
      <c r="W898" s="199"/>
      <c r="X898" s="199"/>
      <c r="Y898" s="199"/>
      <c r="Z898" s="199"/>
      <c r="AA898" s="199"/>
      <c r="AB898" s="199"/>
      <c r="AC898" s="199"/>
      <c r="AD898" s="199"/>
      <c r="AE898" s="199"/>
      <c r="AF898" s="199"/>
      <c r="AG898" s="199"/>
      <c r="AH898" s="199"/>
      <c r="AI898" s="199"/>
      <c r="AJ898" s="199"/>
      <c r="AK898" s="199"/>
      <c r="AL898" s="199"/>
      <c r="AM898" s="199"/>
      <c r="AN898" s="199"/>
      <c r="AO898" s="199"/>
      <c r="AP898" s="199"/>
      <c r="AQ898" s="199"/>
      <c r="AR898" s="199"/>
      <c r="AS898" s="199"/>
      <c r="AT898" s="199"/>
      <c r="AU898" s="199"/>
    </row>
    <row r="899" spans="1:47" ht="22.5" outlineLevel="1">
      <c r="A899" s="146">
        <v>409</v>
      </c>
      <c r="B899" s="149" t="s">
        <v>1293</v>
      </c>
      <c r="C899" s="165" t="s">
        <v>1294</v>
      </c>
      <c r="D899" s="189" t="s">
        <v>124</v>
      </c>
      <c r="E899" s="200">
        <v>1</v>
      </c>
      <c r="F899" s="200"/>
      <c r="G899" s="200">
        <f t="shared" si="13"/>
        <v>0</v>
      </c>
      <c r="H899" s="176" t="s">
        <v>953</v>
      </c>
      <c r="I899" s="199"/>
      <c r="J899" s="199"/>
      <c r="K899" s="199"/>
      <c r="L899" s="199"/>
      <c r="M899" s="199"/>
      <c r="N899" s="199"/>
      <c r="O899" s="199"/>
      <c r="P899" s="199"/>
      <c r="Q899" s="199"/>
      <c r="R899" s="199"/>
      <c r="S899" s="199"/>
      <c r="T899" s="199"/>
      <c r="U899" s="199"/>
      <c r="V899" s="199"/>
      <c r="W899" s="199"/>
      <c r="X899" s="199"/>
      <c r="Y899" s="199"/>
      <c r="Z899" s="199"/>
      <c r="AA899" s="199"/>
      <c r="AB899" s="199"/>
      <c r="AC899" s="199"/>
      <c r="AD899" s="199"/>
      <c r="AE899" s="199"/>
      <c r="AF899" s="199"/>
      <c r="AG899" s="199"/>
      <c r="AH899" s="199"/>
      <c r="AI899" s="199"/>
      <c r="AJ899" s="199"/>
      <c r="AK899" s="199"/>
      <c r="AL899" s="199"/>
      <c r="AM899" s="199"/>
      <c r="AN899" s="199"/>
      <c r="AO899" s="199"/>
      <c r="AP899" s="199"/>
      <c r="AQ899" s="199"/>
      <c r="AR899" s="199"/>
      <c r="AS899" s="199"/>
      <c r="AT899" s="199"/>
      <c r="AU899" s="199"/>
    </row>
    <row r="900" spans="1:47" ht="22.5" outlineLevel="1">
      <c r="A900" s="146">
        <v>410</v>
      </c>
      <c r="B900" s="149" t="s">
        <v>1295</v>
      </c>
      <c r="C900" s="165" t="s">
        <v>1296</v>
      </c>
      <c r="D900" s="189" t="s">
        <v>124</v>
      </c>
      <c r="E900" s="200">
        <v>1</v>
      </c>
      <c r="F900" s="200"/>
      <c r="G900" s="200">
        <f t="shared" si="13"/>
        <v>0</v>
      </c>
      <c r="H900" s="176" t="s">
        <v>953</v>
      </c>
      <c r="I900" s="199"/>
      <c r="J900" s="199"/>
      <c r="K900" s="199"/>
      <c r="L900" s="199"/>
      <c r="M900" s="199"/>
      <c r="N900" s="199"/>
      <c r="O900" s="199"/>
      <c r="P900" s="199"/>
      <c r="Q900" s="199"/>
      <c r="R900" s="199"/>
      <c r="S900" s="199"/>
      <c r="T900" s="199"/>
      <c r="U900" s="199"/>
      <c r="V900" s="199"/>
      <c r="W900" s="199"/>
      <c r="X900" s="199"/>
      <c r="Y900" s="199"/>
      <c r="Z900" s="199"/>
      <c r="AA900" s="199"/>
      <c r="AB900" s="199"/>
      <c r="AC900" s="199"/>
      <c r="AD900" s="199"/>
      <c r="AE900" s="199"/>
      <c r="AF900" s="199"/>
      <c r="AG900" s="199"/>
      <c r="AH900" s="199"/>
      <c r="AI900" s="199"/>
      <c r="AJ900" s="199"/>
      <c r="AK900" s="199"/>
      <c r="AL900" s="199"/>
      <c r="AM900" s="199"/>
      <c r="AN900" s="199"/>
      <c r="AO900" s="199"/>
      <c r="AP900" s="199"/>
      <c r="AQ900" s="199"/>
      <c r="AR900" s="199"/>
      <c r="AS900" s="199"/>
      <c r="AT900" s="199"/>
      <c r="AU900" s="199"/>
    </row>
    <row r="901" spans="1:47" outlineLevel="1">
      <c r="A901" s="146">
        <v>411</v>
      </c>
      <c r="B901" s="149" t="s">
        <v>1297</v>
      </c>
      <c r="C901" s="165" t="s">
        <v>1678</v>
      </c>
      <c r="D901" s="189" t="s">
        <v>124</v>
      </c>
      <c r="E901" s="200">
        <v>1</v>
      </c>
      <c r="F901" s="200"/>
      <c r="G901" s="200">
        <f t="shared" si="13"/>
        <v>0</v>
      </c>
      <c r="H901" s="176" t="s">
        <v>953</v>
      </c>
      <c r="I901" s="199"/>
      <c r="J901" s="199"/>
      <c r="K901" s="199"/>
      <c r="L901" s="199"/>
      <c r="M901" s="199"/>
      <c r="N901" s="199"/>
      <c r="O901" s="199"/>
      <c r="P901" s="199"/>
      <c r="Q901" s="199"/>
      <c r="R901" s="199"/>
      <c r="S901" s="199"/>
      <c r="T901" s="199"/>
      <c r="U901" s="199"/>
      <c r="V901" s="199"/>
      <c r="W901" s="199"/>
      <c r="X901" s="199"/>
      <c r="Y901" s="199"/>
      <c r="Z901" s="199"/>
      <c r="AA901" s="199"/>
      <c r="AB901" s="199"/>
      <c r="AC901" s="199"/>
      <c r="AD901" s="199"/>
      <c r="AE901" s="199"/>
      <c r="AF901" s="199"/>
      <c r="AG901" s="199"/>
      <c r="AH901" s="199"/>
      <c r="AI901" s="199"/>
      <c r="AJ901" s="199"/>
      <c r="AK901" s="199"/>
      <c r="AL901" s="199"/>
      <c r="AM901" s="199"/>
      <c r="AN901" s="199"/>
      <c r="AO901" s="199"/>
      <c r="AP901" s="199"/>
      <c r="AQ901" s="199"/>
      <c r="AR901" s="199"/>
      <c r="AS901" s="199"/>
      <c r="AT901" s="199"/>
      <c r="AU901" s="199"/>
    </row>
    <row r="902" spans="1:47" outlineLevel="1">
      <c r="A902" s="146">
        <v>412</v>
      </c>
      <c r="B902" s="149" t="s">
        <v>1298</v>
      </c>
      <c r="C902" s="165" t="s">
        <v>1679</v>
      </c>
      <c r="D902" s="189" t="s">
        <v>124</v>
      </c>
      <c r="E902" s="200">
        <v>3</v>
      </c>
      <c r="F902" s="200"/>
      <c r="G902" s="200">
        <f t="shared" si="13"/>
        <v>0</v>
      </c>
      <c r="H902" s="176" t="s">
        <v>953</v>
      </c>
      <c r="I902" s="199"/>
      <c r="J902" s="199"/>
      <c r="K902" s="199"/>
      <c r="L902" s="199"/>
      <c r="M902" s="199"/>
      <c r="N902" s="199"/>
      <c r="O902" s="199"/>
      <c r="P902" s="199"/>
      <c r="Q902" s="199"/>
      <c r="R902" s="199"/>
      <c r="S902" s="199"/>
      <c r="T902" s="199"/>
      <c r="U902" s="199"/>
      <c r="V902" s="199"/>
      <c r="W902" s="199"/>
      <c r="X902" s="199"/>
      <c r="Y902" s="199"/>
      <c r="Z902" s="199"/>
      <c r="AA902" s="199"/>
      <c r="AB902" s="199"/>
      <c r="AC902" s="199"/>
      <c r="AD902" s="199"/>
      <c r="AE902" s="199"/>
      <c r="AF902" s="199"/>
      <c r="AG902" s="199"/>
      <c r="AH902" s="199"/>
      <c r="AI902" s="199"/>
      <c r="AJ902" s="199"/>
      <c r="AK902" s="199"/>
      <c r="AL902" s="199"/>
      <c r="AM902" s="199"/>
      <c r="AN902" s="199"/>
      <c r="AO902" s="199"/>
      <c r="AP902" s="199"/>
      <c r="AQ902" s="199"/>
      <c r="AR902" s="199"/>
      <c r="AS902" s="199"/>
      <c r="AT902" s="199"/>
      <c r="AU902" s="199"/>
    </row>
    <row r="903" spans="1:47" outlineLevel="1">
      <c r="A903" s="146">
        <v>413</v>
      </c>
      <c r="B903" s="149" t="s">
        <v>1299</v>
      </c>
      <c r="C903" s="165" t="s">
        <v>1300</v>
      </c>
      <c r="D903" s="189" t="s">
        <v>124</v>
      </c>
      <c r="E903" s="200">
        <v>4</v>
      </c>
      <c r="F903" s="200"/>
      <c r="G903" s="200">
        <f t="shared" si="13"/>
        <v>0</v>
      </c>
      <c r="H903" s="176" t="s">
        <v>953</v>
      </c>
      <c r="I903" s="199"/>
      <c r="J903" s="199"/>
      <c r="K903" s="199"/>
      <c r="L903" s="199"/>
      <c r="M903" s="199"/>
      <c r="N903" s="199"/>
      <c r="O903" s="199"/>
      <c r="P903" s="199"/>
      <c r="Q903" s="199"/>
      <c r="R903" s="199"/>
      <c r="S903" s="199"/>
      <c r="T903" s="199"/>
      <c r="U903" s="199"/>
      <c r="V903" s="199"/>
      <c r="W903" s="199"/>
      <c r="X903" s="199"/>
      <c r="Y903" s="199"/>
      <c r="Z903" s="199"/>
      <c r="AA903" s="199"/>
      <c r="AB903" s="199"/>
      <c r="AC903" s="199"/>
      <c r="AD903" s="199"/>
      <c r="AE903" s="199"/>
      <c r="AF903" s="199"/>
      <c r="AG903" s="199"/>
      <c r="AH903" s="199"/>
      <c r="AI903" s="199"/>
      <c r="AJ903" s="199"/>
      <c r="AK903" s="199"/>
      <c r="AL903" s="199"/>
      <c r="AM903" s="199"/>
      <c r="AN903" s="199"/>
      <c r="AO903" s="199"/>
      <c r="AP903" s="199"/>
      <c r="AQ903" s="199"/>
      <c r="AR903" s="199"/>
      <c r="AS903" s="199"/>
      <c r="AT903" s="199"/>
      <c r="AU903" s="199"/>
    </row>
    <row r="904" spans="1:47" outlineLevel="1">
      <c r="A904" s="146">
        <v>414</v>
      </c>
      <c r="B904" s="149" t="s">
        <v>1301</v>
      </c>
      <c r="C904" s="165" t="s">
        <v>1302</v>
      </c>
      <c r="D904" s="189" t="s">
        <v>162</v>
      </c>
      <c r="E904" s="200">
        <v>0.44900000000000001</v>
      </c>
      <c r="F904" s="200"/>
      <c r="G904" s="200">
        <f t="shared" si="13"/>
        <v>0</v>
      </c>
      <c r="H904" s="176" t="s">
        <v>953</v>
      </c>
      <c r="I904" s="199"/>
      <c r="J904" s="199"/>
      <c r="K904" s="199"/>
      <c r="L904" s="199"/>
      <c r="M904" s="199"/>
      <c r="N904" s="199"/>
      <c r="O904" s="199"/>
      <c r="P904" s="199"/>
      <c r="Q904" s="199"/>
      <c r="R904" s="199"/>
      <c r="S904" s="199"/>
      <c r="T904" s="199"/>
      <c r="U904" s="199"/>
      <c r="V904" s="199"/>
      <c r="W904" s="199"/>
      <c r="X904" s="199"/>
      <c r="Y904" s="199"/>
      <c r="Z904" s="199"/>
      <c r="AA904" s="199"/>
      <c r="AB904" s="199"/>
      <c r="AC904" s="199"/>
      <c r="AD904" s="199"/>
      <c r="AE904" s="199"/>
      <c r="AF904" s="199"/>
      <c r="AG904" s="199"/>
      <c r="AH904" s="199"/>
      <c r="AI904" s="199"/>
      <c r="AJ904" s="199"/>
      <c r="AK904" s="199"/>
      <c r="AL904" s="199"/>
      <c r="AM904" s="199"/>
      <c r="AN904" s="199"/>
      <c r="AO904" s="199"/>
      <c r="AP904" s="199"/>
      <c r="AQ904" s="199"/>
      <c r="AR904" s="199"/>
      <c r="AS904" s="199"/>
      <c r="AT904" s="199"/>
      <c r="AU904" s="199"/>
    </row>
    <row r="905" spans="1:47" outlineLevel="1">
      <c r="A905" s="146">
        <v>415</v>
      </c>
      <c r="B905" s="149" t="s">
        <v>1303</v>
      </c>
      <c r="C905" s="165" t="s">
        <v>1304</v>
      </c>
      <c r="D905" s="189" t="s">
        <v>162</v>
      </c>
      <c r="E905" s="200">
        <v>0.44900000000000001</v>
      </c>
      <c r="F905" s="200"/>
      <c r="G905" s="200">
        <f t="shared" si="13"/>
        <v>0</v>
      </c>
      <c r="H905" s="176" t="s">
        <v>953</v>
      </c>
      <c r="I905" s="199"/>
      <c r="J905" s="199"/>
      <c r="K905" s="199"/>
      <c r="L905" s="199"/>
      <c r="M905" s="199"/>
      <c r="N905" s="199"/>
      <c r="O905" s="199"/>
      <c r="P905" s="199"/>
      <c r="Q905" s="199"/>
      <c r="R905" s="199"/>
      <c r="S905" s="199"/>
      <c r="T905" s="199"/>
      <c r="U905" s="199"/>
      <c r="V905" s="199"/>
      <c r="W905" s="199"/>
      <c r="X905" s="199"/>
      <c r="Y905" s="199"/>
      <c r="Z905" s="199"/>
      <c r="AA905" s="199"/>
      <c r="AB905" s="199"/>
      <c r="AC905" s="199"/>
      <c r="AD905" s="199"/>
      <c r="AE905" s="199"/>
      <c r="AF905" s="199"/>
      <c r="AG905" s="199"/>
      <c r="AH905" s="199"/>
      <c r="AI905" s="199"/>
      <c r="AJ905" s="199"/>
      <c r="AK905" s="199"/>
      <c r="AL905" s="199"/>
      <c r="AM905" s="199"/>
      <c r="AN905" s="199"/>
      <c r="AO905" s="199"/>
      <c r="AP905" s="199"/>
      <c r="AQ905" s="199"/>
      <c r="AR905" s="199"/>
      <c r="AS905" s="199"/>
      <c r="AT905" s="199"/>
      <c r="AU905" s="199"/>
    </row>
    <row r="906" spans="1:47" outlineLevel="1">
      <c r="A906" s="146">
        <v>416</v>
      </c>
      <c r="B906" s="149" t="s">
        <v>1305</v>
      </c>
      <c r="C906" s="165" t="s">
        <v>1306</v>
      </c>
      <c r="D906" s="189" t="s">
        <v>124</v>
      </c>
      <c r="E906" s="200">
        <v>1</v>
      </c>
      <c r="F906" s="200"/>
      <c r="G906" s="200">
        <f t="shared" si="13"/>
        <v>0</v>
      </c>
      <c r="H906" s="176" t="s">
        <v>953</v>
      </c>
      <c r="I906" s="199"/>
      <c r="J906" s="199"/>
      <c r="K906" s="199"/>
      <c r="L906" s="199"/>
      <c r="M906" s="199"/>
      <c r="N906" s="199"/>
      <c r="O906" s="199"/>
      <c r="P906" s="199"/>
      <c r="Q906" s="199"/>
      <c r="R906" s="199"/>
      <c r="S906" s="199"/>
      <c r="T906" s="199"/>
      <c r="U906" s="199"/>
      <c r="V906" s="199"/>
      <c r="W906" s="199"/>
      <c r="X906" s="199"/>
      <c r="Y906" s="199"/>
      <c r="Z906" s="199"/>
      <c r="AA906" s="199"/>
      <c r="AB906" s="199"/>
      <c r="AC906" s="199"/>
      <c r="AD906" s="199"/>
      <c r="AE906" s="199"/>
      <c r="AF906" s="199"/>
      <c r="AG906" s="199"/>
      <c r="AH906" s="199"/>
      <c r="AI906" s="199"/>
      <c r="AJ906" s="199"/>
      <c r="AK906" s="199"/>
      <c r="AL906" s="199"/>
      <c r="AM906" s="199"/>
      <c r="AN906" s="199"/>
      <c r="AO906" s="199"/>
      <c r="AP906" s="199"/>
      <c r="AQ906" s="199"/>
      <c r="AR906" s="199"/>
      <c r="AS906" s="199"/>
      <c r="AT906" s="199"/>
      <c r="AU906" s="199"/>
    </row>
    <row r="907" spans="1:47" outlineLevel="1">
      <c r="A907" s="146">
        <v>417</v>
      </c>
      <c r="B907" s="149" t="s">
        <v>1307</v>
      </c>
      <c r="C907" s="165" t="s">
        <v>1308</v>
      </c>
      <c r="D907" s="189" t="s">
        <v>513</v>
      </c>
      <c r="E907" s="200">
        <v>6</v>
      </c>
      <c r="F907" s="200"/>
      <c r="G907" s="200">
        <f t="shared" si="13"/>
        <v>0</v>
      </c>
      <c r="H907" s="176" t="s">
        <v>953</v>
      </c>
      <c r="I907" s="199"/>
      <c r="J907" s="199"/>
      <c r="K907" s="199"/>
      <c r="L907" s="199"/>
      <c r="M907" s="199"/>
      <c r="N907" s="199"/>
      <c r="O907" s="199"/>
      <c r="P907" s="199"/>
      <c r="Q907" s="199"/>
      <c r="R907" s="199"/>
      <c r="S907" s="199"/>
      <c r="T907" s="199"/>
      <c r="U907" s="199"/>
      <c r="V907" s="199"/>
      <c r="W907" s="199"/>
      <c r="X907" s="199"/>
      <c r="Y907" s="199"/>
      <c r="Z907" s="199"/>
      <c r="AA907" s="199"/>
      <c r="AB907" s="199"/>
      <c r="AC907" s="199"/>
      <c r="AD907" s="199"/>
      <c r="AE907" s="199"/>
      <c r="AF907" s="199"/>
      <c r="AG907" s="199"/>
      <c r="AH907" s="199"/>
      <c r="AI907" s="199"/>
      <c r="AJ907" s="199"/>
      <c r="AK907" s="199"/>
      <c r="AL907" s="199"/>
      <c r="AM907" s="199"/>
      <c r="AN907" s="199"/>
      <c r="AO907" s="199"/>
      <c r="AP907" s="199"/>
      <c r="AQ907" s="199"/>
      <c r="AR907" s="199"/>
      <c r="AS907" s="199"/>
      <c r="AT907" s="199"/>
      <c r="AU907" s="199"/>
    </row>
    <row r="908" spans="1:47" ht="22.5" outlineLevel="1">
      <c r="A908" s="146">
        <v>418</v>
      </c>
      <c r="B908" s="149" t="s">
        <v>1309</v>
      </c>
      <c r="C908" s="165" t="s">
        <v>1310</v>
      </c>
      <c r="D908" s="189" t="s">
        <v>162</v>
      </c>
      <c r="E908" s="200">
        <v>1.2E-2</v>
      </c>
      <c r="F908" s="200"/>
      <c r="G908" s="200">
        <f t="shared" si="13"/>
        <v>0</v>
      </c>
      <c r="H908" s="176" t="s">
        <v>953</v>
      </c>
      <c r="I908" s="199"/>
      <c r="J908" s="199"/>
      <c r="K908" s="199"/>
      <c r="L908" s="199"/>
      <c r="M908" s="199"/>
      <c r="N908" s="199"/>
      <c r="O908" s="199"/>
      <c r="P908" s="199"/>
      <c r="Q908" s="199"/>
      <c r="R908" s="199"/>
      <c r="S908" s="199"/>
      <c r="T908" s="199"/>
      <c r="U908" s="199"/>
      <c r="V908" s="199"/>
      <c r="W908" s="199"/>
      <c r="X908" s="199"/>
      <c r="Y908" s="199"/>
      <c r="Z908" s="199"/>
      <c r="AA908" s="199"/>
      <c r="AB908" s="199"/>
      <c r="AC908" s="199"/>
      <c r="AD908" s="199"/>
      <c r="AE908" s="199"/>
      <c r="AF908" s="199"/>
      <c r="AG908" s="199"/>
      <c r="AH908" s="199"/>
      <c r="AI908" s="199"/>
      <c r="AJ908" s="199"/>
      <c r="AK908" s="199"/>
      <c r="AL908" s="199"/>
      <c r="AM908" s="199"/>
      <c r="AN908" s="199"/>
      <c r="AO908" s="199"/>
      <c r="AP908" s="199"/>
      <c r="AQ908" s="199"/>
      <c r="AR908" s="199"/>
      <c r="AS908" s="199"/>
      <c r="AT908" s="199"/>
      <c r="AU908" s="199"/>
    </row>
    <row r="909" spans="1:47" outlineLevel="1">
      <c r="A909" s="146"/>
      <c r="B909" s="149" t="s">
        <v>90</v>
      </c>
      <c r="C909" s="165" t="s">
        <v>1311</v>
      </c>
      <c r="D909" s="189"/>
      <c r="E909" s="200"/>
      <c r="F909" s="200"/>
      <c r="G909" s="200">
        <f t="shared" si="13"/>
        <v>0</v>
      </c>
      <c r="H909" s="176" t="s">
        <v>953</v>
      </c>
      <c r="I909" s="199"/>
      <c r="J909" s="199"/>
      <c r="K909" s="199"/>
      <c r="L909" s="199"/>
      <c r="M909" s="199"/>
      <c r="N909" s="199"/>
      <c r="O909" s="199"/>
      <c r="P909" s="199"/>
      <c r="Q909" s="199"/>
      <c r="R909" s="199"/>
      <c r="S909" s="199"/>
      <c r="T909" s="199"/>
      <c r="U909" s="199"/>
      <c r="V909" s="199"/>
      <c r="W909" s="199"/>
      <c r="X909" s="199"/>
      <c r="Y909" s="199"/>
      <c r="Z909" s="199"/>
      <c r="AA909" s="199"/>
      <c r="AB909" s="199"/>
      <c r="AC909" s="199"/>
      <c r="AD909" s="199"/>
      <c r="AE909" s="199"/>
      <c r="AF909" s="199"/>
      <c r="AG909" s="199"/>
      <c r="AH909" s="199"/>
      <c r="AI909" s="199"/>
      <c r="AJ909" s="199"/>
      <c r="AK909" s="199"/>
      <c r="AL909" s="199"/>
      <c r="AM909" s="199"/>
      <c r="AN909" s="199"/>
      <c r="AO909" s="199"/>
      <c r="AP909" s="199"/>
      <c r="AQ909" s="199"/>
      <c r="AR909" s="199"/>
      <c r="AS909" s="199"/>
      <c r="AT909" s="199"/>
      <c r="AU909" s="199"/>
    </row>
    <row r="910" spans="1:47" outlineLevel="1">
      <c r="A910" s="146">
        <v>419</v>
      </c>
      <c r="B910" s="149" t="s">
        <v>1312</v>
      </c>
      <c r="C910" s="165" t="s">
        <v>1313</v>
      </c>
      <c r="D910" s="189" t="s">
        <v>849</v>
      </c>
      <c r="E910" s="200">
        <v>120</v>
      </c>
      <c r="F910" s="200"/>
      <c r="G910" s="200">
        <f t="shared" si="13"/>
        <v>0</v>
      </c>
      <c r="H910" s="176" t="s">
        <v>953</v>
      </c>
      <c r="I910" s="199"/>
      <c r="J910" s="199"/>
      <c r="K910" s="199"/>
      <c r="L910" s="199"/>
      <c r="M910" s="199"/>
      <c r="N910" s="199"/>
      <c r="O910" s="199"/>
      <c r="P910" s="199"/>
      <c r="Q910" s="199"/>
      <c r="R910" s="199"/>
      <c r="S910" s="199"/>
      <c r="T910" s="199"/>
      <c r="U910" s="199"/>
      <c r="V910" s="199"/>
      <c r="W910" s="199"/>
      <c r="X910" s="199"/>
      <c r="Y910" s="199"/>
      <c r="Z910" s="199"/>
      <c r="AA910" s="199"/>
      <c r="AB910" s="199"/>
      <c r="AC910" s="199"/>
      <c r="AD910" s="199"/>
      <c r="AE910" s="199"/>
      <c r="AF910" s="199"/>
      <c r="AG910" s="199"/>
      <c r="AH910" s="199"/>
      <c r="AI910" s="199"/>
      <c r="AJ910" s="199"/>
      <c r="AK910" s="199"/>
      <c r="AL910" s="199"/>
      <c r="AM910" s="199"/>
      <c r="AN910" s="199"/>
      <c r="AO910" s="199"/>
      <c r="AP910" s="199"/>
      <c r="AQ910" s="199"/>
      <c r="AR910" s="199"/>
      <c r="AS910" s="199"/>
      <c r="AT910" s="199"/>
      <c r="AU910" s="199"/>
    </row>
    <row r="911" spans="1:47" outlineLevel="1">
      <c r="A911" s="146">
        <v>420</v>
      </c>
      <c r="B911" s="149" t="s">
        <v>1314</v>
      </c>
      <c r="C911" s="165" t="s">
        <v>1315</v>
      </c>
      <c r="D911" s="189" t="s">
        <v>162</v>
      </c>
      <c r="E911" s="200">
        <v>0.1</v>
      </c>
      <c r="F911" s="200"/>
      <c r="G911" s="200">
        <f t="shared" si="13"/>
        <v>0</v>
      </c>
      <c r="H911" s="176" t="s">
        <v>953</v>
      </c>
      <c r="I911" s="199"/>
      <c r="J911" s="199"/>
      <c r="K911" s="199"/>
      <c r="L911" s="199"/>
      <c r="M911" s="199"/>
      <c r="N911" s="199"/>
      <c r="O911" s="199"/>
      <c r="P911" s="199"/>
      <c r="Q911" s="199"/>
      <c r="R911" s="199"/>
      <c r="S911" s="199"/>
      <c r="T911" s="199"/>
      <c r="U911" s="199"/>
      <c r="V911" s="199"/>
      <c r="W911" s="199"/>
      <c r="X911" s="199"/>
      <c r="Y911" s="199"/>
      <c r="Z911" s="199"/>
      <c r="AA911" s="199"/>
      <c r="AB911" s="199"/>
      <c r="AC911" s="199"/>
      <c r="AD911" s="199"/>
      <c r="AE911" s="199"/>
      <c r="AF911" s="199"/>
      <c r="AG911" s="199"/>
      <c r="AH911" s="199"/>
      <c r="AI911" s="199"/>
      <c r="AJ911" s="199"/>
      <c r="AK911" s="199"/>
      <c r="AL911" s="199"/>
      <c r="AM911" s="199"/>
      <c r="AN911" s="199"/>
      <c r="AO911" s="199"/>
      <c r="AP911" s="199"/>
      <c r="AQ911" s="199"/>
      <c r="AR911" s="199"/>
      <c r="AS911" s="199"/>
      <c r="AT911" s="199"/>
      <c r="AU911" s="199"/>
    </row>
    <row r="912" spans="1:47" outlineLevel="1">
      <c r="A912" s="146">
        <v>421</v>
      </c>
      <c r="B912" s="149" t="s">
        <v>1316</v>
      </c>
      <c r="C912" s="165" t="s">
        <v>1317</v>
      </c>
      <c r="D912" s="189" t="s">
        <v>162</v>
      </c>
      <c r="E912" s="200">
        <v>0.02</v>
      </c>
      <c r="F912" s="200"/>
      <c r="G912" s="200">
        <f t="shared" si="13"/>
        <v>0</v>
      </c>
      <c r="H912" s="176" t="s">
        <v>953</v>
      </c>
      <c r="I912" s="199"/>
      <c r="J912" s="199"/>
      <c r="K912" s="199"/>
      <c r="L912" s="199"/>
      <c r="M912" s="199"/>
      <c r="N912" s="199"/>
      <c r="O912" s="199"/>
      <c r="P912" s="199"/>
      <c r="Q912" s="199"/>
      <c r="R912" s="199"/>
      <c r="S912" s="199"/>
      <c r="T912" s="199"/>
      <c r="U912" s="199"/>
      <c r="V912" s="199"/>
      <c r="W912" s="199"/>
      <c r="X912" s="199"/>
      <c r="Y912" s="199"/>
      <c r="Z912" s="199"/>
      <c r="AA912" s="199"/>
      <c r="AB912" s="199"/>
      <c r="AC912" s="199"/>
      <c r="AD912" s="199"/>
      <c r="AE912" s="199"/>
      <c r="AF912" s="199"/>
      <c r="AG912" s="199"/>
      <c r="AH912" s="199"/>
      <c r="AI912" s="199"/>
      <c r="AJ912" s="199"/>
      <c r="AK912" s="199"/>
      <c r="AL912" s="199"/>
      <c r="AM912" s="199"/>
      <c r="AN912" s="199"/>
      <c r="AO912" s="199"/>
      <c r="AP912" s="199"/>
      <c r="AQ912" s="199"/>
      <c r="AR912" s="199"/>
      <c r="AS912" s="199"/>
      <c r="AT912" s="199"/>
      <c r="AU912" s="199"/>
    </row>
    <row r="913" spans="1:47" outlineLevel="1">
      <c r="A913" s="146">
        <v>422</v>
      </c>
      <c r="B913" s="149" t="s">
        <v>1318</v>
      </c>
      <c r="C913" s="165" t="s">
        <v>1319</v>
      </c>
      <c r="D913" s="189" t="s">
        <v>162</v>
      </c>
      <c r="E913" s="200">
        <v>0.12</v>
      </c>
      <c r="F913" s="200"/>
      <c r="G913" s="200">
        <f t="shared" si="13"/>
        <v>0</v>
      </c>
      <c r="H913" s="176" t="s">
        <v>953</v>
      </c>
      <c r="I913" s="199"/>
      <c r="J913" s="199"/>
      <c r="K913" s="199"/>
      <c r="L913" s="199"/>
      <c r="M913" s="199"/>
      <c r="N913" s="199"/>
      <c r="O913" s="199"/>
      <c r="P913" s="199"/>
      <c r="Q913" s="199"/>
      <c r="R913" s="199"/>
      <c r="S913" s="199"/>
      <c r="T913" s="199"/>
      <c r="U913" s="199"/>
      <c r="V913" s="199"/>
      <c r="W913" s="199"/>
      <c r="X913" s="199"/>
      <c r="Y913" s="199"/>
      <c r="Z913" s="199"/>
      <c r="AA913" s="199"/>
      <c r="AB913" s="199"/>
      <c r="AC913" s="199"/>
      <c r="AD913" s="199"/>
      <c r="AE913" s="199"/>
      <c r="AF913" s="199"/>
      <c r="AG913" s="199"/>
      <c r="AH913" s="199"/>
      <c r="AI913" s="199"/>
      <c r="AJ913" s="199"/>
      <c r="AK913" s="199"/>
      <c r="AL913" s="199"/>
      <c r="AM913" s="199"/>
      <c r="AN913" s="199"/>
      <c r="AO913" s="199"/>
      <c r="AP913" s="199"/>
      <c r="AQ913" s="199"/>
      <c r="AR913" s="199"/>
      <c r="AS913" s="199"/>
      <c r="AT913" s="199"/>
      <c r="AU913" s="199"/>
    </row>
    <row r="914" spans="1:47" outlineLevel="1">
      <c r="A914" s="146">
        <v>423</v>
      </c>
      <c r="B914" s="149" t="s">
        <v>1320</v>
      </c>
      <c r="C914" s="165" t="s">
        <v>1321</v>
      </c>
      <c r="D914" s="189" t="s">
        <v>162</v>
      </c>
      <c r="E914" s="200">
        <v>0.12</v>
      </c>
      <c r="F914" s="200"/>
      <c r="G914" s="200">
        <f t="shared" si="13"/>
        <v>0</v>
      </c>
      <c r="H914" s="176" t="s">
        <v>953</v>
      </c>
      <c r="I914" s="199"/>
      <c r="J914" s="199"/>
      <c r="K914" s="199"/>
      <c r="L914" s="199"/>
      <c r="M914" s="199"/>
      <c r="N914" s="199"/>
      <c r="O914" s="199"/>
      <c r="P914" s="199"/>
      <c r="Q914" s="199"/>
      <c r="R914" s="199"/>
      <c r="S914" s="199"/>
      <c r="T914" s="199"/>
      <c r="U914" s="199"/>
      <c r="V914" s="199"/>
      <c r="W914" s="199"/>
      <c r="X914" s="199"/>
      <c r="Y914" s="199"/>
      <c r="Z914" s="199"/>
      <c r="AA914" s="199"/>
      <c r="AB914" s="199"/>
      <c r="AC914" s="199"/>
      <c r="AD914" s="199"/>
      <c r="AE914" s="199"/>
      <c r="AF914" s="199"/>
      <c r="AG914" s="199"/>
      <c r="AH914" s="199"/>
      <c r="AI914" s="199"/>
      <c r="AJ914" s="199"/>
      <c r="AK914" s="199"/>
      <c r="AL914" s="199"/>
      <c r="AM914" s="199"/>
      <c r="AN914" s="199"/>
      <c r="AO914" s="199"/>
      <c r="AP914" s="199"/>
      <c r="AQ914" s="199"/>
      <c r="AR914" s="199"/>
      <c r="AS914" s="199"/>
      <c r="AT914" s="199"/>
      <c r="AU914" s="199"/>
    </row>
    <row r="915" spans="1:47" outlineLevel="1">
      <c r="A915" s="146"/>
      <c r="B915" s="149" t="s">
        <v>96</v>
      </c>
      <c r="C915" s="165" t="s">
        <v>1322</v>
      </c>
      <c r="D915" s="189"/>
      <c r="E915" s="200"/>
      <c r="F915" s="200"/>
      <c r="G915" s="200"/>
      <c r="H915" s="176"/>
      <c r="I915" s="199"/>
      <c r="J915" s="199"/>
      <c r="K915" s="199"/>
      <c r="L915" s="199"/>
      <c r="M915" s="199"/>
      <c r="N915" s="199"/>
      <c r="O915" s="199"/>
      <c r="P915" s="199"/>
      <c r="Q915" s="199"/>
      <c r="R915" s="199"/>
      <c r="S915" s="199"/>
      <c r="T915" s="199"/>
      <c r="U915" s="199"/>
      <c r="V915" s="199"/>
      <c r="W915" s="199"/>
      <c r="X915" s="199"/>
      <c r="Y915" s="199"/>
      <c r="Z915" s="199"/>
      <c r="AA915" s="199"/>
      <c r="AB915" s="199"/>
      <c r="AC915" s="199"/>
      <c r="AD915" s="199"/>
      <c r="AE915" s="199"/>
      <c r="AF915" s="199"/>
      <c r="AG915" s="199"/>
      <c r="AH915" s="199"/>
      <c r="AI915" s="199"/>
      <c r="AJ915" s="199"/>
      <c r="AK915" s="199"/>
      <c r="AL915" s="199"/>
      <c r="AM915" s="199"/>
      <c r="AN915" s="199"/>
      <c r="AO915" s="199"/>
      <c r="AP915" s="199"/>
      <c r="AQ915" s="199"/>
      <c r="AR915" s="199"/>
      <c r="AS915" s="199"/>
      <c r="AT915" s="199"/>
      <c r="AU915" s="199"/>
    </row>
    <row r="916" spans="1:47" outlineLevel="1">
      <c r="A916" s="146">
        <v>424</v>
      </c>
      <c r="B916" s="149" t="s">
        <v>1323</v>
      </c>
      <c r="C916" s="165" t="s">
        <v>1324</v>
      </c>
      <c r="D916" s="189" t="s">
        <v>151</v>
      </c>
      <c r="E916" s="200">
        <v>1</v>
      </c>
      <c r="F916" s="200"/>
      <c r="G916" s="200">
        <f t="shared" ref="G916" si="14">ROUND(E916*F916,2)</f>
        <v>0</v>
      </c>
      <c r="H916" s="176" t="s">
        <v>953</v>
      </c>
      <c r="I916" s="199"/>
      <c r="J916" s="199"/>
      <c r="K916" s="199"/>
      <c r="L916" s="199"/>
      <c r="M916" s="199"/>
      <c r="N916" s="199"/>
      <c r="O916" s="199"/>
      <c r="P916" s="199"/>
      <c r="Q916" s="199"/>
      <c r="R916" s="199"/>
      <c r="S916" s="199"/>
      <c r="T916" s="199"/>
      <c r="U916" s="199"/>
      <c r="V916" s="199"/>
      <c r="W916" s="199"/>
      <c r="X916" s="199"/>
      <c r="Y916" s="199"/>
      <c r="Z916" s="199"/>
      <c r="AA916" s="199"/>
      <c r="AB916" s="199"/>
      <c r="AC916" s="199"/>
      <c r="AD916" s="199"/>
      <c r="AE916" s="199"/>
      <c r="AF916" s="199"/>
      <c r="AG916" s="199"/>
      <c r="AH916" s="199"/>
      <c r="AI916" s="199"/>
      <c r="AJ916" s="199"/>
      <c r="AK916" s="199"/>
      <c r="AL916" s="199"/>
      <c r="AM916" s="199"/>
      <c r="AN916" s="199"/>
      <c r="AO916" s="199"/>
      <c r="AP916" s="199"/>
      <c r="AQ916" s="199"/>
      <c r="AR916" s="199"/>
      <c r="AS916" s="199"/>
      <c r="AT916" s="199"/>
      <c r="AU916" s="199"/>
    </row>
    <row r="917" spans="1:47">
      <c r="A917" s="147" t="s">
        <v>120</v>
      </c>
      <c r="B917" s="150" t="s">
        <v>84</v>
      </c>
      <c r="C917" s="167" t="s">
        <v>85</v>
      </c>
      <c r="D917" s="191"/>
      <c r="E917" s="152"/>
      <c r="F917" s="201"/>
      <c r="G917" s="152">
        <f>SUMIF(R918:R924,"&lt;&gt;NOR",G918:G924)</f>
        <v>0</v>
      </c>
      <c r="H917" s="177"/>
      <c r="I917" s="199"/>
      <c r="R917" t="s">
        <v>121</v>
      </c>
    </row>
    <row r="918" spans="1:47" outlineLevel="1">
      <c r="A918" s="146">
        <v>425</v>
      </c>
      <c r="B918" s="149" t="s">
        <v>777</v>
      </c>
      <c r="C918" s="165" t="s">
        <v>778</v>
      </c>
      <c r="D918" s="189" t="s">
        <v>151</v>
      </c>
      <c r="E918" s="151">
        <v>22</v>
      </c>
      <c r="F918" s="200"/>
      <c r="G918" s="151">
        <f>ROUND(E918*F918,2)</f>
        <v>0</v>
      </c>
      <c r="H918" s="176" t="s">
        <v>954</v>
      </c>
      <c r="I918" s="199"/>
      <c r="J918" s="145"/>
      <c r="K918" s="145"/>
      <c r="L918" s="145"/>
      <c r="M918" s="145"/>
      <c r="N918" s="145"/>
      <c r="O918" s="145"/>
      <c r="P918" s="145"/>
      <c r="Q918" s="145"/>
      <c r="R918" s="145" t="s">
        <v>125</v>
      </c>
      <c r="S918" s="145"/>
      <c r="T918" s="145"/>
      <c r="U918" s="145"/>
      <c r="V918" s="145"/>
      <c r="W918" s="145"/>
      <c r="X918" s="145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145"/>
      <c r="AN918" s="145"/>
      <c r="AO918" s="145"/>
      <c r="AP918" s="145"/>
      <c r="AQ918" s="145"/>
      <c r="AR918" s="145"/>
      <c r="AS918" s="145"/>
      <c r="AT918" s="145"/>
      <c r="AU918" s="145"/>
    </row>
    <row r="919" spans="1:47" outlineLevel="1">
      <c r="A919" s="146"/>
      <c r="B919" s="149"/>
      <c r="C919" s="166" t="s">
        <v>480</v>
      </c>
      <c r="D919" s="190"/>
      <c r="E919" s="181"/>
      <c r="F919" s="200"/>
      <c r="G919" s="151"/>
      <c r="H919" s="176">
        <v>0</v>
      </c>
      <c r="I919" s="199"/>
      <c r="J919" s="145"/>
      <c r="K919" s="145"/>
      <c r="L919" s="145"/>
      <c r="M919" s="145"/>
      <c r="N919" s="145"/>
      <c r="O919" s="145"/>
      <c r="P919" s="145"/>
      <c r="Q919" s="145"/>
      <c r="R919" s="145" t="s">
        <v>127</v>
      </c>
      <c r="S919" s="145">
        <v>0</v>
      </c>
      <c r="T919" s="145"/>
      <c r="U919" s="145"/>
      <c r="V919" s="145"/>
      <c r="W919" s="145"/>
      <c r="X919" s="145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145"/>
      <c r="AN919" s="145"/>
      <c r="AO919" s="145"/>
      <c r="AP919" s="145"/>
      <c r="AQ919" s="145"/>
      <c r="AR919" s="145"/>
      <c r="AS919" s="145"/>
      <c r="AT919" s="145"/>
      <c r="AU919" s="145"/>
    </row>
    <row r="920" spans="1:47" outlineLevel="1">
      <c r="A920" s="146"/>
      <c r="B920" s="149"/>
      <c r="C920" s="166" t="s">
        <v>779</v>
      </c>
      <c r="D920" s="190"/>
      <c r="E920" s="181">
        <v>22</v>
      </c>
      <c r="F920" s="200"/>
      <c r="G920" s="151"/>
      <c r="H920" s="176">
        <v>0</v>
      </c>
      <c r="I920" s="199"/>
      <c r="J920" s="145"/>
      <c r="K920" s="145"/>
      <c r="L920" s="145"/>
      <c r="M920" s="145"/>
      <c r="N920" s="145"/>
      <c r="O920" s="145"/>
      <c r="P920" s="145"/>
      <c r="Q920" s="145"/>
      <c r="R920" s="145" t="s">
        <v>127</v>
      </c>
      <c r="S920" s="145">
        <v>0</v>
      </c>
      <c r="T920" s="145"/>
      <c r="U920" s="145"/>
      <c r="V920" s="145"/>
      <c r="W920" s="145"/>
      <c r="X920" s="145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145"/>
      <c r="AN920" s="145"/>
      <c r="AO920" s="145"/>
      <c r="AP920" s="145"/>
      <c r="AQ920" s="145"/>
      <c r="AR920" s="145"/>
      <c r="AS920" s="145"/>
      <c r="AT920" s="145"/>
      <c r="AU920" s="145"/>
    </row>
    <row r="921" spans="1:47" outlineLevel="1">
      <c r="A921" s="146">
        <v>426</v>
      </c>
      <c r="B921" s="149" t="s">
        <v>780</v>
      </c>
      <c r="C921" s="165" t="s">
        <v>781</v>
      </c>
      <c r="D921" s="189" t="s">
        <v>151</v>
      </c>
      <c r="E921" s="151">
        <v>24.200000000000003</v>
      </c>
      <c r="F921" s="200"/>
      <c r="G921" s="151">
        <f>ROUND(E921*F921,2)</f>
        <v>0</v>
      </c>
      <c r="H921" s="176" t="s">
        <v>954</v>
      </c>
      <c r="I921" s="199"/>
      <c r="J921" s="145"/>
      <c r="K921" s="145"/>
      <c r="L921" s="145"/>
      <c r="M921" s="145"/>
      <c r="N921" s="145"/>
      <c r="O921" s="145"/>
      <c r="P921" s="145"/>
      <c r="Q921" s="145"/>
      <c r="R921" s="145" t="s">
        <v>228</v>
      </c>
      <c r="S921" s="145"/>
      <c r="T921" s="145"/>
      <c r="U921" s="145"/>
      <c r="V921" s="145"/>
      <c r="W921" s="145"/>
      <c r="X921" s="145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145"/>
      <c r="AN921" s="145"/>
      <c r="AO921" s="145"/>
      <c r="AP921" s="145"/>
      <c r="AQ921" s="145"/>
      <c r="AR921" s="145"/>
      <c r="AS921" s="145"/>
      <c r="AT921" s="145"/>
      <c r="AU921" s="145"/>
    </row>
    <row r="922" spans="1:47" outlineLevel="1">
      <c r="A922" s="146"/>
      <c r="B922" s="149"/>
      <c r="C922" s="166" t="s">
        <v>480</v>
      </c>
      <c r="D922" s="190"/>
      <c r="E922" s="181"/>
      <c r="F922" s="200"/>
      <c r="G922" s="151"/>
      <c r="H922" s="176">
        <v>0</v>
      </c>
      <c r="I922" s="199"/>
      <c r="J922" s="145"/>
      <c r="K922" s="145"/>
      <c r="L922" s="145"/>
      <c r="M922" s="145"/>
      <c r="N922" s="145"/>
      <c r="O922" s="145"/>
      <c r="P922" s="145"/>
      <c r="Q922" s="145"/>
      <c r="R922" s="145" t="s">
        <v>127</v>
      </c>
      <c r="S922" s="145">
        <v>0</v>
      </c>
      <c r="T922" s="145"/>
      <c r="U922" s="145"/>
      <c r="V922" s="145"/>
      <c r="W922" s="145"/>
      <c r="X922" s="145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145"/>
      <c r="AN922" s="145"/>
      <c r="AO922" s="145"/>
      <c r="AP922" s="145"/>
      <c r="AQ922" s="145"/>
      <c r="AR922" s="145"/>
      <c r="AS922" s="145"/>
      <c r="AT922" s="145"/>
      <c r="AU922" s="145"/>
    </row>
    <row r="923" spans="1:47" outlineLevel="1">
      <c r="A923" s="146"/>
      <c r="B923" s="149"/>
      <c r="C923" s="166" t="s">
        <v>782</v>
      </c>
      <c r="D923" s="190"/>
      <c r="E923" s="181">
        <v>24.2</v>
      </c>
      <c r="F923" s="200"/>
      <c r="G923" s="151"/>
      <c r="H923" s="176">
        <v>0</v>
      </c>
      <c r="I923" s="199"/>
      <c r="J923" s="145"/>
      <c r="K923" s="145"/>
      <c r="L923" s="145"/>
      <c r="M923" s="145"/>
      <c r="N923" s="145"/>
      <c r="O923" s="145"/>
      <c r="P923" s="145"/>
      <c r="Q923" s="145"/>
      <c r="R923" s="145" t="s">
        <v>127</v>
      </c>
      <c r="S923" s="145">
        <v>0</v>
      </c>
      <c r="T923" s="145"/>
      <c r="U923" s="145"/>
      <c r="V923" s="145"/>
      <c r="W923" s="145"/>
      <c r="X923" s="145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145"/>
      <c r="AN923" s="145"/>
      <c r="AO923" s="145"/>
      <c r="AP923" s="145"/>
      <c r="AQ923" s="145"/>
      <c r="AR923" s="145"/>
      <c r="AS923" s="145"/>
      <c r="AT923" s="145"/>
      <c r="AU923" s="145"/>
    </row>
    <row r="924" spans="1:47" outlineLevel="1">
      <c r="A924" s="146">
        <v>427</v>
      </c>
      <c r="B924" s="149" t="s">
        <v>783</v>
      </c>
      <c r="C924" s="165" t="s">
        <v>784</v>
      </c>
      <c r="D924" s="189" t="s">
        <v>0</v>
      </c>
      <c r="E924" s="151">
        <v>6.7</v>
      </c>
      <c r="F924" s="200"/>
      <c r="G924" s="151">
        <f>ROUND(E924*F924,2)</f>
        <v>0</v>
      </c>
      <c r="H924" s="176" t="s">
        <v>954</v>
      </c>
      <c r="I924" s="199"/>
      <c r="J924" s="145"/>
      <c r="K924" s="145"/>
      <c r="L924" s="145"/>
      <c r="M924" s="145"/>
      <c r="N924" s="145"/>
      <c r="O924" s="145"/>
      <c r="P924" s="145"/>
      <c r="Q924" s="145"/>
      <c r="R924" s="145" t="s">
        <v>125</v>
      </c>
      <c r="S924" s="145"/>
      <c r="T924" s="145"/>
      <c r="U924" s="145"/>
      <c r="V924" s="145"/>
      <c r="W924" s="145"/>
      <c r="X924" s="145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145"/>
      <c r="AN924" s="145"/>
      <c r="AO924" s="145"/>
      <c r="AP924" s="145"/>
      <c r="AQ924" s="145"/>
      <c r="AR924" s="145"/>
      <c r="AS924" s="145"/>
      <c r="AT924" s="145"/>
      <c r="AU924" s="145"/>
    </row>
    <row r="925" spans="1:47">
      <c r="A925" s="147" t="s">
        <v>120</v>
      </c>
      <c r="B925" s="150" t="s">
        <v>86</v>
      </c>
      <c r="C925" s="167" t="s">
        <v>87</v>
      </c>
      <c r="D925" s="191"/>
      <c r="E925" s="152"/>
      <c r="F925" s="201"/>
      <c r="G925" s="152">
        <f>SUMIF(R926:R937,"&lt;&gt;NOR",G926:G937)</f>
        <v>0</v>
      </c>
      <c r="H925" s="177"/>
      <c r="I925" s="199"/>
      <c r="R925" t="s">
        <v>121</v>
      </c>
    </row>
    <row r="926" spans="1:47" outlineLevel="1">
      <c r="A926" s="146">
        <v>428</v>
      </c>
      <c r="B926" s="149" t="s">
        <v>785</v>
      </c>
      <c r="C926" s="165" t="s">
        <v>786</v>
      </c>
      <c r="D926" s="189" t="s">
        <v>234</v>
      </c>
      <c r="E926" s="151">
        <v>50.1</v>
      </c>
      <c r="F926" s="200"/>
      <c r="G926" s="151">
        <f>ROUND(E926*F926,2)</f>
        <v>0</v>
      </c>
      <c r="H926" s="176" t="s">
        <v>954</v>
      </c>
      <c r="I926" s="199"/>
      <c r="J926" s="145"/>
      <c r="K926" s="145"/>
      <c r="L926" s="145"/>
      <c r="M926" s="145"/>
      <c r="N926" s="145"/>
      <c r="O926" s="145"/>
      <c r="P926" s="145"/>
      <c r="Q926" s="145"/>
      <c r="R926" s="145" t="s">
        <v>125</v>
      </c>
      <c r="S926" s="145"/>
      <c r="T926" s="145"/>
      <c r="U926" s="145"/>
      <c r="V926" s="145"/>
      <c r="W926" s="145"/>
      <c r="X926" s="145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145"/>
      <c r="AN926" s="145"/>
      <c r="AO926" s="145"/>
      <c r="AP926" s="145"/>
      <c r="AQ926" s="145"/>
      <c r="AR926" s="145"/>
      <c r="AS926" s="145"/>
      <c r="AT926" s="145"/>
      <c r="AU926" s="145"/>
    </row>
    <row r="927" spans="1:47" outlineLevel="1">
      <c r="A927" s="146"/>
      <c r="B927" s="149"/>
      <c r="C927" s="166" t="s">
        <v>787</v>
      </c>
      <c r="D927" s="190"/>
      <c r="E927" s="181">
        <v>50.1</v>
      </c>
      <c r="F927" s="200"/>
      <c r="G927" s="151"/>
      <c r="H927" s="176">
        <v>0</v>
      </c>
      <c r="I927" s="199"/>
      <c r="J927" s="145"/>
      <c r="K927" s="145"/>
      <c r="L927" s="145"/>
      <c r="M927" s="145"/>
      <c r="N927" s="145"/>
      <c r="O927" s="145"/>
      <c r="P927" s="145"/>
      <c r="Q927" s="145"/>
      <c r="R927" s="145" t="s">
        <v>127</v>
      </c>
      <c r="S927" s="145">
        <v>0</v>
      </c>
      <c r="T927" s="145"/>
      <c r="U927" s="145"/>
      <c r="V927" s="145"/>
      <c r="W927" s="145"/>
      <c r="X927" s="145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145"/>
      <c r="AN927" s="145"/>
      <c r="AO927" s="145"/>
      <c r="AP927" s="145"/>
      <c r="AQ927" s="145"/>
      <c r="AR927" s="145"/>
      <c r="AS927" s="145"/>
      <c r="AT927" s="145"/>
      <c r="AU927" s="145"/>
    </row>
    <row r="928" spans="1:47" outlineLevel="1">
      <c r="A928" s="146">
        <v>429</v>
      </c>
      <c r="B928" s="149" t="s">
        <v>788</v>
      </c>
      <c r="C928" s="165" t="s">
        <v>789</v>
      </c>
      <c r="D928" s="189" t="s">
        <v>234</v>
      </c>
      <c r="E928" s="151">
        <v>15.349999999999998</v>
      </c>
      <c r="F928" s="200"/>
      <c r="G928" s="151">
        <f>ROUND(E928*F928,2)</f>
        <v>0</v>
      </c>
      <c r="H928" s="176" t="s">
        <v>954</v>
      </c>
      <c r="I928" s="199"/>
      <c r="J928" s="145"/>
      <c r="K928" s="145"/>
      <c r="L928" s="145"/>
      <c r="M928" s="145"/>
      <c r="N928" s="145"/>
      <c r="O928" s="145"/>
      <c r="P928" s="145"/>
      <c r="Q928" s="145"/>
      <c r="R928" s="145" t="s">
        <v>125</v>
      </c>
      <c r="S928" s="145"/>
      <c r="T928" s="145"/>
      <c r="U928" s="145"/>
      <c r="V928" s="145"/>
      <c r="W928" s="145"/>
      <c r="X928" s="145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145"/>
      <c r="AN928" s="145"/>
      <c r="AO928" s="145"/>
      <c r="AP928" s="145"/>
      <c r="AQ928" s="145"/>
      <c r="AR928" s="145"/>
      <c r="AS928" s="145"/>
      <c r="AT928" s="145"/>
      <c r="AU928" s="145"/>
    </row>
    <row r="929" spans="1:47" outlineLevel="1">
      <c r="A929" s="146"/>
      <c r="B929" s="149"/>
      <c r="C929" s="166" t="s">
        <v>190</v>
      </c>
      <c r="D929" s="190"/>
      <c r="E929" s="181"/>
      <c r="F929" s="200"/>
      <c r="G929" s="151"/>
      <c r="H929" s="176">
        <v>0</v>
      </c>
      <c r="I929" s="199"/>
      <c r="J929" s="145"/>
      <c r="K929" s="145"/>
      <c r="L929" s="145"/>
      <c r="M929" s="145"/>
      <c r="N929" s="145"/>
      <c r="O929" s="145"/>
      <c r="P929" s="145"/>
      <c r="Q929" s="145"/>
      <c r="R929" s="145" t="s">
        <v>127</v>
      </c>
      <c r="S929" s="145">
        <v>0</v>
      </c>
      <c r="T929" s="145"/>
      <c r="U929" s="145"/>
      <c r="V929" s="145"/>
      <c r="W929" s="145"/>
      <c r="X929" s="145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145"/>
      <c r="AN929" s="145"/>
      <c r="AO929" s="145"/>
      <c r="AP929" s="145"/>
      <c r="AQ929" s="145"/>
      <c r="AR929" s="145"/>
      <c r="AS929" s="145"/>
      <c r="AT929" s="145"/>
      <c r="AU929" s="145"/>
    </row>
    <row r="930" spans="1:47" outlineLevel="1">
      <c r="A930" s="146"/>
      <c r="B930" s="149"/>
      <c r="C930" s="166" t="s">
        <v>188</v>
      </c>
      <c r="D930" s="190"/>
      <c r="E930" s="181"/>
      <c r="F930" s="200"/>
      <c r="G930" s="151"/>
      <c r="H930" s="176">
        <v>0</v>
      </c>
      <c r="I930" s="199"/>
      <c r="J930" s="145"/>
      <c r="K930" s="145"/>
      <c r="L930" s="145"/>
      <c r="M930" s="145"/>
      <c r="N930" s="145"/>
      <c r="O930" s="145"/>
      <c r="P930" s="145"/>
      <c r="Q930" s="145"/>
      <c r="R930" s="145" t="s">
        <v>127</v>
      </c>
      <c r="S930" s="145">
        <v>0</v>
      </c>
      <c r="T930" s="145"/>
      <c r="U930" s="145"/>
      <c r="V930" s="145"/>
      <c r="W930" s="145"/>
      <c r="X930" s="145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145"/>
      <c r="AN930" s="145"/>
      <c r="AO930" s="145"/>
      <c r="AP930" s="145"/>
      <c r="AQ930" s="145"/>
      <c r="AR930" s="145"/>
      <c r="AS930" s="145"/>
      <c r="AT930" s="145"/>
      <c r="AU930" s="145"/>
    </row>
    <row r="931" spans="1:47" outlineLevel="1">
      <c r="A931" s="146"/>
      <c r="B931" s="149"/>
      <c r="C931" s="166" t="s">
        <v>444</v>
      </c>
      <c r="D931" s="190"/>
      <c r="E931" s="181">
        <v>4.3499999999999996</v>
      </c>
      <c r="F931" s="200"/>
      <c r="G931" s="151"/>
      <c r="H931" s="176">
        <v>0</v>
      </c>
      <c r="I931" s="199"/>
      <c r="J931" s="145"/>
      <c r="K931" s="145"/>
      <c r="L931" s="145"/>
      <c r="M931" s="145"/>
      <c r="N931" s="145"/>
      <c r="O931" s="145"/>
      <c r="P931" s="145"/>
      <c r="Q931" s="145"/>
      <c r="R931" s="145" t="s">
        <v>127</v>
      </c>
      <c r="S931" s="145">
        <v>0</v>
      </c>
      <c r="T931" s="145"/>
      <c r="U931" s="145"/>
      <c r="V931" s="145"/>
      <c r="W931" s="145"/>
      <c r="X931" s="145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145"/>
      <c r="AN931" s="145"/>
      <c r="AO931" s="145"/>
      <c r="AP931" s="145"/>
      <c r="AQ931" s="145"/>
      <c r="AR931" s="145"/>
      <c r="AS931" s="145"/>
      <c r="AT931" s="145"/>
      <c r="AU931" s="145"/>
    </row>
    <row r="932" spans="1:47" outlineLevel="1">
      <c r="A932" s="146"/>
      <c r="B932" s="149"/>
      <c r="C932" s="166" t="s">
        <v>276</v>
      </c>
      <c r="D932" s="190"/>
      <c r="E932" s="181"/>
      <c r="F932" s="200"/>
      <c r="G932" s="151"/>
      <c r="H932" s="176">
        <v>0</v>
      </c>
      <c r="I932" s="199"/>
      <c r="J932" s="145"/>
      <c r="K932" s="145"/>
      <c r="L932" s="145"/>
      <c r="M932" s="145"/>
      <c r="N932" s="145"/>
      <c r="O932" s="145"/>
      <c r="P932" s="145"/>
      <c r="Q932" s="145"/>
      <c r="R932" s="145" t="s">
        <v>127</v>
      </c>
      <c r="S932" s="145">
        <v>0</v>
      </c>
      <c r="T932" s="145"/>
      <c r="U932" s="145"/>
      <c r="V932" s="145"/>
      <c r="W932" s="145"/>
      <c r="X932" s="145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145"/>
      <c r="AN932" s="145"/>
      <c r="AO932" s="145"/>
      <c r="AP932" s="145"/>
      <c r="AQ932" s="145"/>
      <c r="AR932" s="145"/>
      <c r="AS932" s="145"/>
      <c r="AT932" s="145"/>
      <c r="AU932" s="145"/>
    </row>
    <row r="933" spans="1:47" outlineLevel="1">
      <c r="A933" s="146"/>
      <c r="B933" s="149"/>
      <c r="C933" s="166" t="s">
        <v>445</v>
      </c>
      <c r="D933" s="190"/>
      <c r="E933" s="181">
        <v>9.9</v>
      </c>
      <c r="F933" s="200"/>
      <c r="G933" s="151"/>
      <c r="H933" s="176">
        <v>0</v>
      </c>
      <c r="I933" s="199"/>
      <c r="J933" s="145"/>
      <c r="K933" s="145"/>
      <c r="L933" s="145"/>
      <c r="M933" s="145"/>
      <c r="N933" s="145"/>
      <c r="O933" s="145"/>
      <c r="P933" s="145"/>
      <c r="Q933" s="145"/>
      <c r="R933" s="145" t="s">
        <v>127</v>
      </c>
      <c r="S933" s="145">
        <v>0</v>
      </c>
      <c r="T933" s="145"/>
      <c r="U933" s="145"/>
      <c r="V933" s="145"/>
      <c r="W933" s="145"/>
      <c r="X933" s="145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145"/>
      <c r="AN933" s="145"/>
      <c r="AO933" s="145"/>
      <c r="AP933" s="145"/>
      <c r="AQ933" s="145"/>
      <c r="AR933" s="145"/>
      <c r="AS933" s="145"/>
      <c r="AT933" s="145"/>
      <c r="AU933" s="145"/>
    </row>
    <row r="934" spans="1:47" outlineLevel="1">
      <c r="A934" s="146"/>
      <c r="B934" s="149"/>
      <c r="C934" s="166" t="s">
        <v>790</v>
      </c>
      <c r="D934" s="190"/>
      <c r="E934" s="181">
        <v>1.1000000000000001</v>
      </c>
      <c r="F934" s="200"/>
      <c r="G934" s="151"/>
      <c r="H934" s="176">
        <v>0</v>
      </c>
      <c r="I934" s="199"/>
      <c r="J934" s="145"/>
      <c r="K934" s="145"/>
      <c r="L934" s="145"/>
      <c r="M934" s="145"/>
      <c r="N934" s="145"/>
      <c r="O934" s="145"/>
      <c r="P934" s="145"/>
      <c r="Q934" s="145"/>
      <c r="R934" s="145" t="s">
        <v>127</v>
      </c>
      <c r="S934" s="145">
        <v>0</v>
      </c>
      <c r="T934" s="145"/>
      <c r="U934" s="145"/>
      <c r="V934" s="145"/>
      <c r="W934" s="145"/>
      <c r="X934" s="145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145"/>
      <c r="AN934" s="145"/>
      <c r="AO934" s="145"/>
      <c r="AP934" s="145"/>
      <c r="AQ934" s="145"/>
      <c r="AR934" s="145"/>
      <c r="AS934" s="145"/>
      <c r="AT934" s="145"/>
      <c r="AU934" s="145"/>
    </row>
    <row r="935" spans="1:47" outlineLevel="1">
      <c r="A935" s="146">
        <v>430</v>
      </c>
      <c r="B935" s="149" t="s">
        <v>791</v>
      </c>
      <c r="C935" s="165" t="s">
        <v>792</v>
      </c>
      <c r="D935" s="189" t="s">
        <v>234</v>
      </c>
      <c r="E935" s="151">
        <v>14.2</v>
      </c>
      <c r="F935" s="200"/>
      <c r="G935" s="151">
        <f>ROUND(E935*F935,2)</f>
        <v>0</v>
      </c>
      <c r="H935" s="176" t="s">
        <v>954</v>
      </c>
      <c r="I935" s="199"/>
      <c r="J935" s="145"/>
      <c r="K935" s="145"/>
      <c r="L935" s="145"/>
      <c r="M935" s="145"/>
      <c r="N935" s="145"/>
      <c r="O935" s="145"/>
      <c r="P935" s="145"/>
      <c r="Q935" s="145"/>
      <c r="R935" s="145" t="s">
        <v>125</v>
      </c>
      <c r="S935" s="145"/>
      <c r="T935" s="145"/>
      <c r="U935" s="145"/>
      <c r="V935" s="145"/>
      <c r="W935" s="145"/>
      <c r="X935" s="145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145"/>
      <c r="AN935" s="145"/>
      <c r="AO935" s="145"/>
      <c r="AP935" s="145"/>
      <c r="AQ935" s="145"/>
      <c r="AR935" s="145"/>
      <c r="AS935" s="145"/>
      <c r="AT935" s="145"/>
      <c r="AU935" s="145"/>
    </row>
    <row r="936" spans="1:47" outlineLevel="1">
      <c r="A936" s="146"/>
      <c r="B936" s="149"/>
      <c r="C936" s="166" t="s">
        <v>793</v>
      </c>
      <c r="D936" s="190"/>
      <c r="E936" s="181">
        <v>14.2</v>
      </c>
      <c r="F936" s="200"/>
      <c r="G936" s="151"/>
      <c r="H936" s="176">
        <v>0</v>
      </c>
      <c r="I936" s="199"/>
      <c r="J936" s="145"/>
      <c r="K936" s="145"/>
      <c r="L936" s="145"/>
      <c r="M936" s="145"/>
      <c r="N936" s="145"/>
      <c r="O936" s="145"/>
      <c r="P936" s="145"/>
      <c r="Q936" s="145"/>
      <c r="R936" s="145" t="s">
        <v>127</v>
      </c>
      <c r="S936" s="145">
        <v>0</v>
      </c>
      <c r="T936" s="145"/>
      <c r="U936" s="145"/>
      <c r="V936" s="145"/>
      <c r="W936" s="145"/>
      <c r="X936" s="145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145"/>
      <c r="AN936" s="145"/>
      <c r="AO936" s="145"/>
      <c r="AP936" s="145"/>
      <c r="AQ936" s="145"/>
      <c r="AR936" s="145"/>
      <c r="AS936" s="145"/>
      <c r="AT936" s="145"/>
      <c r="AU936" s="145"/>
    </row>
    <row r="937" spans="1:47" outlineLevel="1">
      <c r="A937" s="146">
        <v>431</v>
      </c>
      <c r="B937" s="149" t="s">
        <v>794</v>
      </c>
      <c r="C937" s="165" t="s">
        <v>795</v>
      </c>
      <c r="D937" s="189" t="s">
        <v>0</v>
      </c>
      <c r="E937" s="151">
        <v>2.0499999999999998</v>
      </c>
      <c r="F937" s="200"/>
      <c r="G937" s="151">
        <f>ROUND(E937*F937,2)</f>
        <v>0</v>
      </c>
      <c r="H937" s="176" t="s">
        <v>954</v>
      </c>
      <c r="I937" s="199"/>
      <c r="J937" s="145"/>
      <c r="K937" s="145"/>
      <c r="L937" s="145"/>
      <c r="M937" s="145"/>
      <c r="N937" s="145"/>
      <c r="O937" s="145"/>
      <c r="P937" s="145"/>
      <c r="Q937" s="145"/>
      <c r="R937" s="145" t="s">
        <v>125</v>
      </c>
      <c r="S937" s="145"/>
      <c r="T937" s="145"/>
      <c r="U937" s="145"/>
      <c r="V937" s="145"/>
      <c r="W937" s="145"/>
      <c r="X937" s="145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145"/>
      <c r="AN937" s="145"/>
      <c r="AO937" s="145"/>
      <c r="AP937" s="145"/>
      <c r="AQ937" s="145"/>
      <c r="AR937" s="145"/>
      <c r="AS937" s="145"/>
      <c r="AT937" s="145"/>
      <c r="AU937" s="145"/>
    </row>
    <row r="938" spans="1:47">
      <c r="A938" s="147" t="s">
        <v>120</v>
      </c>
      <c r="B938" s="150" t="s">
        <v>88</v>
      </c>
      <c r="C938" s="167" t="s">
        <v>89</v>
      </c>
      <c r="D938" s="191"/>
      <c r="E938" s="152"/>
      <c r="F938" s="201"/>
      <c r="G938" s="152">
        <f>SUMIF(R939:R966,"&lt;&gt;NOR",G939:G966)</f>
        <v>0</v>
      </c>
      <c r="H938" s="177"/>
      <c r="I938" s="199"/>
      <c r="R938" t="s">
        <v>121</v>
      </c>
    </row>
    <row r="939" spans="1:47" ht="22.5" outlineLevel="1">
      <c r="A939" s="146">
        <v>432</v>
      </c>
      <c r="B939" s="149" t="s">
        <v>796</v>
      </c>
      <c r="C939" s="165" t="s">
        <v>1660</v>
      </c>
      <c r="D939" s="189" t="s">
        <v>124</v>
      </c>
      <c r="E939" s="200">
        <v>1</v>
      </c>
      <c r="F939" s="200"/>
      <c r="G939" s="151">
        <f t="shared" ref="G939:G963" si="15">ROUND(E939*F939,2)</f>
        <v>0</v>
      </c>
      <c r="H939" s="176" t="s">
        <v>953</v>
      </c>
      <c r="I939" s="199"/>
      <c r="J939" s="145"/>
      <c r="K939" s="145"/>
      <c r="L939" s="145"/>
      <c r="M939" s="145"/>
      <c r="N939" s="145"/>
      <c r="O939" s="145"/>
      <c r="P939" s="145"/>
      <c r="Q939" s="145"/>
      <c r="R939" s="145" t="s">
        <v>125</v>
      </c>
      <c r="S939" s="145"/>
      <c r="T939" s="145"/>
      <c r="U939" s="145"/>
      <c r="V939" s="145"/>
      <c r="W939" s="145"/>
      <c r="X939" s="145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145"/>
      <c r="AN939" s="145"/>
      <c r="AO939" s="145"/>
      <c r="AP939" s="145"/>
      <c r="AQ939" s="145"/>
      <c r="AR939" s="145"/>
      <c r="AS939" s="145"/>
      <c r="AT939" s="145"/>
      <c r="AU939" s="145"/>
    </row>
    <row r="940" spans="1:47" ht="22.5" outlineLevel="1">
      <c r="A940" s="146">
        <v>433</v>
      </c>
      <c r="B940" s="149" t="s">
        <v>797</v>
      </c>
      <c r="C940" s="165" t="s">
        <v>1661</v>
      </c>
      <c r="D940" s="189" t="s">
        <v>124</v>
      </c>
      <c r="E940" s="200">
        <v>1</v>
      </c>
      <c r="F940" s="200"/>
      <c r="G940" s="151">
        <f t="shared" si="15"/>
        <v>0</v>
      </c>
      <c r="H940" s="176" t="s">
        <v>953</v>
      </c>
      <c r="I940" s="199"/>
      <c r="J940" s="145"/>
      <c r="K940" s="145"/>
      <c r="L940" s="145"/>
      <c r="M940" s="145"/>
      <c r="N940" s="145"/>
      <c r="O940" s="145"/>
      <c r="P940" s="145"/>
      <c r="Q940" s="145"/>
      <c r="R940" s="145" t="s">
        <v>125</v>
      </c>
      <c r="S940" s="145"/>
      <c r="T940" s="145"/>
      <c r="U940" s="145"/>
      <c r="V940" s="145"/>
      <c r="W940" s="145"/>
      <c r="X940" s="145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145"/>
      <c r="AN940" s="145"/>
      <c r="AO940" s="145"/>
      <c r="AP940" s="145"/>
      <c r="AQ940" s="145"/>
      <c r="AR940" s="145"/>
      <c r="AS940" s="145"/>
      <c r="AT940" s="145"/>
      <c r="AU940" s="145"/>
    </row>
    <row r="941" spans="1:47" outlineLevel="1">
      <c r="A941" s="146">
        <v>434</v>
      </c>
      <c r="B941" s="149" t="s">
        <v>798</v>
      </c>
      <c r="C941" s="165" t="s">
        <v>799</v>
      </c>
      <c r="D941" s="189" t="s">
        <v>124</v>
      </c>
      <c r="E941" s="200">
        <v>26</v>
      </c>
      <c r="F941" s="200"/>
      <c r="G941" s="151">
        <f t="shared" si="15"/>
        <v>0</v>
      </c>
      <c r="H941" s="176" t="s">
        <v>953</v>
      </c>
      <c r="I941" s="199"/>
      <c r="J941" s="145"/>
      <c r="K941" s="145"/>
      <c r="L941" s="145"/>
      <c r="M941" s="145"/>
      <c r="N941" s="145"/>
      <c r="O941" s="145"/>
      <c r="P941" s="145"/>
      <c r="Q941" s="145"/>
      <c r="R941" s="145" t="s">
        <v>125</v>
      </c>
      <c r="S941" s="145"/>
      <c r="T941" s="145"/>
      <c r="U941" s="145"/>
      <c r="V941" s="145"/>
      <c r="W941" s="145"/>
      <c r="X941" s="145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145"/>
      <c r="AN941" s="145"/>
      <c r="AO941" s="145"/>
      <c r="AP941" s="145"/>
      <c r="AQ941" s="145"/>
      <c r="AR941" s="145"/>
      <c r="AS941" s="145"/>
      <c r="AT941" s="145"/>
      <c r="AU941" s="145"/>
    </row>
    <row r="942" spans="1:47" ht="22.5" outlineLevel="1">
      <c r="A942" s="146">
        <v>435</v>
      </c>
      <c r="B942" s="149" t="s">
        <v>800</v>
      </c>
      <c r="C942" s="165" t="s">
        <v>801</v>
      </c>
      <c r="D942" s="189" t="s">
        <v>124</v>
      </c>
      <c r="E942" s="151">
        <v>1</v>
      </c>
      <c r="F942" s="200"/>
      <c r="G942" s="151">
        <f t="shared" si="15"/>
        <v>0</v>
      </c>
      <c r="H942" s="176" t="s">
        <v>953</v>
      </c>
      <c r="I942" s="199"/>
      <c r="J942" s="145"/>
      <c r="K942" s="145"/>
      <c r="L942" s="145"/>
      <c r="M942" s="145"/>
      <c r="N942" s="145"/>
      <c r="O942" s="145"/>
      <c r="P942" s="145"/>
      <c r="Q942" s="145"/>
      <c r="R942" s="145" t="s">
        <v>125</v>
      </c>
      <c r="S942" s="145"/>
      <c r="T942" s="145"/>
      <c r="U942" s="145"/>
      <c r="V942" s="145"/>
      <c r="W942" s="145"/>
      <c r="X942" s="145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145"/>
      <c r="AN942" s="145"/>
      <c r="AO942" s="145"/>
      <c r="AP942" s="145"/>
      <c r="AQ942" s="145"/>
      <c r="AR942" s="145"/>
      <c r="AS942" s="145"/>
      <c r="AT942" s="145"/>
      <c r="AU942" s="145"/>
    </row>
    <row r="943" spans="1:47" ht="22.5" outlineLevel="1">
      <c r="A943" s="146">
        <v>436</v>
      </c>
      <c r="B943" s="149" t="s">
        <v>802</v>
      </c>
      <c r="C943" s="165" t="s">
        <v>803</v>
      </c>
      <c r="D943" s="189" t="s">
        <v>124</v>
      </c>
      <c r="E943" s="151">
        <v>1</v>
      </c>
      <c r="F943" s="200"/>
      <c r="G943" s="151">
        <f t="shared" si="15"/>
        <v>0</v>
      </c>
      <c r="H943" s="176" t="s">
        <v>953</v>
      </c>
      <c r="I943" s="199"/>
      <c r="J943" s="145"/>
      <c r="K943" s="145"/>
      <c r="L943" s="145"/>
      <c r="M943" s="145"/>
      <c r="N943" s="145"/>
      <c r="O943" s="145"/>
      <c r="P943" s="145"/>
      <c r="Q943" s="145"/>
      <c r="R943" s="145" t="s">
        <v>125</v>
      </c>
      <c r="S943" s="145"/>
      <c r="T943" s="145"/>
      <c r="U943" s="145"/>
      <c r="V943" s="145"/>
      <c r="W943" s="145"/>
      <c r="X943" s="145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145"/>
      <c r="AN943" s="145"/>
      <c r="AO943" s="145"/>
      <c r="AP943" s="145"/>
      <c r="AQ943" s="145"/>
      <c r="AR943" s="145"/>
      <c r="AS943" s="145"/>
      <c r="AT943" s="145"/>
      <c r="AU943" s="145"/>
    </row>
    <row r="944" spans="1:47" ht="22.5" outlineLevel="1">
      <c r="A944" s="146">
        <v>437</v>
      </c>
      <c r="B944" s="149" t="s">
        <v>804</v>
      </c>
      <c r="C944" s="165" t="s">
        <v>803</v>
      </c>
      <c r="D944" s="189" t="s">
        <v>124</v>
      </c>
      <c r="E944" s="151">
        <v>1</v>
      </c>
      <c r="F944" s="200"/>
      <c r="G944" s="151">
        <f t="shared" si="15"/>
        <v>0</v>
      </c>
      <c r="H944" s="176" t="s">
        <v>953</v>
      </c>
      <c r="I944" s="199"/>
      <c r="J944" s="145"/>
      <c r="K944" s="145"/>
      <c r="L944" s="145"/>
      <c r="M944" s="145"/>
      <c r="N944" s="145"/>
      <c r="O944" s="145"/>
      <c r="P944" s="145"/>
      <c r="Q944" s="145"/>
      <c r="R944" s="145" t="s">
        <v>125</v>
      </c>
      <c r="S944" s="145"/>
      <c r="T944" s="145"/>
      <c r="U944" s="145"/>
      <c r="V944" s="145"/>
      <c r="W944" s="145"/>
      <c r="X944" s="145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145"/>
      <c r="AN944" s="145"/>
      <c r="AO944" s="145"/>
      <c r="AP944" s="145"/>
      <c r="AQ944" s="145"/>
      <c r="AR944" s="145"/>
      <c r="AS944" s="145"/>
      <c r="AT944" s="145"/>
      <c r="AU944" s="145"/>
    </row>
    <row r="945" spans="1:47" outlineLevel="1">
      <c r="A945" s="146">
        <v>438</v>
      </c>
      <c r="B945" s="149" t="s">
        <v>805</v>
      </c>
      <c r="C945" s="165" t="s">
        <v>806</v>
      </c>
      <c r="D945" s="189" t="s">
        <v>124</v>
      </c>
      <c r="E945" s="151">
        <v>1</v>
      </c>
      <c r="F945" s="200"/>
      <c r="G945" s="151">
        <f t="shared" si="15"/>
        <v>0</v>
      </c>
      <c r="H945" s="176" t="s">
        <v>953</v>
      </c>
      <c r="I945" s="199"/>
      <c r="J945" s="145"/>
      <c r="K945" s="145"/>
      <c r="L945" s="145"/>
      <c r="M945" s="145"/>
      <c r="N945" s="145"/>
      <c r="O945" s="145"/>
      <c r="P945" s="145"/>
      <c r="Q945" s="145"/>
      <c r="R945" s="145" t="s">
        <v>125</v>
      </c>
      <c r="S945" s="145"/>
      <c r="T945" s="145"/>
      <c r="U945" s="145"/>
      <c r="V945" s="145"/>
      <c r="W945" s="145"/>
      <c r="X945" s="145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145"/>
      <c r="AN945" s="145"/>
      <c r="AO945" s="145"/>
      <c r="AP945" s="145"/>
      <c r="AQ945" s="145"/>
      <c r="AR945" s="145"/>
      <c r="AS945" s="145"/>
      <c r="AT945" s="145"/>
      <c r="AU945" s="145"/>
    </row>
    <row r="946" spans="1:47" ht="22.5" outlineLevel="1">
      <c r="A946" s="146">
        <v>439</v>
      </c>
      <c r="B946" s="149" t="s">
        <v>807</v>
      </c>
      <c r="C946" s="165" t="s">
        <v>808</v>
      </c>
      <c r="D946" s="189" t="s">
        <v>124</v>
      </c>
      <c r="E946" s="151">
        <v>3</v>
      </c>
      <c r="F946" s="200"/>
      <c r="G946" s="151">
        <f t="shared" si="15"/>
        <v>0</v>
      </c>
      <c r="H946" s="176" t="s">
        <v>953</v>
      </c>
      <c r="I946" s="199"/>
      <c r="J946" s="145"/>
      <c r="K946" s="145"/>
      <c r="L946" s="145"/>
      <c r="M946" s="145"/>
      <c r="N946" s="145"/>
      <c r="O946" s="145"/>
      <c r="P946" s="145"/>
      <c r="Q946" s="145"/>
      <c r="R946" s="145" t="s">
        <v>125</v>
      </c>
      <c r="S946" s="145"/>
      <c r="T946" s="145"/>
      <c r="U946" s="145"/>
      <c r="V946" s="145"/>
      <c r="W946" s="145"/>
      <c r="X946" s="145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145"/>
      <c r="AN946" s="145"/>
      <c r="AO946" s="145"/>
      <c r="AP946" s="145"/>
      <c r="AQ946" s="145"/>
      <c r="AR946" s="145"/>
      <c r="AS946" s="145"/>
      <c r="AT946" s="145"/>
      <c r="AU946" s="145"/>
    </row>
    <row r="947" spans="1:47" ht="22.5" outlineLevel="1">
      <c r="A947" s="146">
        <v>440</v>
      </c>
      <c r="B947" s="149" t="s">
        <v>809</v>
      </c>
      <c r="C947" s="165" t="s">
        <v>810</v>
      </c>
      <c r="D947" s="189" t="s">
        <v>124</v>
      </c>
      <c r="E947" s="151">
        <v>1</v>
      </c>
      <c r="F947" s="200"/>
      <c r="G947" s="151">
        <f t="shared" si="15"/>
        <v>0</v>
      </c>
      <c r="H947" s="176" t="s">
        <v>953</v>
      </c>
      <c r="I947" s="199"/>
      <c r="J947" s="145"/>
      <c r="K947" s="145"/>
      <c r="L947" s="145"/>
      <c r="M947" s="145"/>
      <c r="N947" s="145"/>
      <c r="O947" s="145"/>
      <c r="P947" s="145"/>
      <c r="Q947" s="145"/>
      <c r="R947" s="145" t="s">
        <v>125</v>
      </c>
      <c r="S947" s="145"/>
      <c r="T947" s="145"/>
      <c r="U947" s="145"/>
      <c r="V947" s="145"/>
      <c r="W947" s="145"/>
      <c r="X947" s="145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145"/>
      <c r="AN947" s="145"/>
      <c r="AO947" s="145"/>
      <c r="AP947" s="145"/>
      <c r="AQ947" s="145"/>
      <c r="AR947" s="145"/>
      <c r="AS947" s="145"/>
      <c r="AT947" s="145"/>
      <c r="AU947" s="145"/>
    </row>
    <row r="948" spans="1:47" ht="22.5" outlineLevel="1">
      <c r="A948" s="146">
        <v>441</v>
      </c>
      <c r="B948" s="149" t="s">
        <v>811</v>
      </c>
      <c r="C948" s="165" t="s">
        <v>812</v>
      </c>
      <c r="D948" s="189" t="s">
        <v>124</v>
      </c>
      <c r="E948" s="151">
        <v>1</v>
      </c>
      <c r="F948" s="200"/>
      <c r="G948" s="151">
        <f t="shared" si="15"/>
        <v>0</v>
      </c>
      <c r="H948" s="176" t="s">
        <v>953</v>
      </c>
      <c r="I948" s="199"/>
      <c r="J948" s="145"/>
      <c r="K948" s="145"/>
      <c r="L948" s="145"/>
      <c r="M948" s="145"/>
      <c r="N948" s="145"/>
      <c r="O948" s="145"/>
      <c r="P948" s="145"/>
      <c r="Q948" s="145"/>
      <c r="R948" s="145" t="s">
        <v>125</v>
      </c>
      <c r="S948" s="145"/>
      <c r="T948" s="145"/>
      <c r="U948" s="145"/>
      <c r="V948" s="145"/>
      <c r="W948" s="145"/>
      <c r="X948" s="145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145"/>
      <c r="AN948" s="145"/>
      <c r="AO948" s="145"/>
      <c r="AP948" s="145"/>
      <c r="AQ948" s="145"/>
      <c r="AR948" s="145"/>
      <c r="AS948" s="145"/>
      <c r="AT948" s="145"/>
      <c r="AU948" s="145"/>
    </row>
    <row r="949" spans="1:47" ht="22.5" outlineLevel="1">
      <c r="A949" s="146">
        <v>442</v>
      </c>
      <c r="B949" s="149" t="s">
        <v>813</v>
      </c>
      <c r="C949" s="165" t="s">
        <v>814</v>
      </c>
      <c r="D949" s="189" t="s">
        <v>124</v>
      </c>
      <c r="E949" s="151">
        <v>2</v>
      </c>
      <c r="F949" s="200"/>
      <c r="G949" s="151">
        <f t="shared" si="15"/>
        <v>0</v>
      </c>
      <c r="H949" s="176" t="s">
        <v>953</v>
      </c>
      <c r="I949" s="199"/>
      <c r="J949" s="145"/>
      <c r="K949" s="145"/>
      <c r="L949" s="145"/>
      <c r="M949" s="145"/>
      <c r="N949" s="145"/>
      <c r="O949" s="145"/>
      <c r="P949" s="145"/>
      <c r="Q949" s="145"/>
      <c r="R949" s="145" t="s">
        <v>125</v>
      </c>
      <c r="S949" s="145"/>
      <c r="T949" s="145"/>
      <c r="U949" s="145"/>
      <c r="V949" s="145"/>
      <c r="W949" s="145"/>
      <c r="X949" s="145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145"/>
      <c r="AN949" s="145"/>
      <c r="AO949" s="145"/>
      <c r="AP949" s="145"/>
      <c r="AQ949" s="145"/>
      <c r="AR949" s="145"/>
      <c r="AS949" s="145"/>
      <c r="AT949" s="145"/>
      <c r="AU949" s="145"/>
    </row>
    <row r="950" spans="1:47" ht="22.5" outlineLevel="1">
      <c r="A950" s="146">
        <v>443</v>
      </c>
      <c r="B950" s="149" t="s">
        <v>815</v>
      </c>
      <c r="C950" s="165" t="s">
        <v>816</v>
      </c>
      <c r="D950" s="189" t="s">
        <v>124</v>
      </c>
      <c r="E950" s="151">
        <v>2</v>
      </c>
      <c r="F950" s="200"/>
      <c r="G950" s="151">
        <f t="shared" si="15"/>
        <v>0</v>
      </c>
      <c r="H950" s="176" t="s">
        <v>953</v>
      </c>
      <c r="I950" s="199"/>
      <c r="J950" s="145"/>
      <c r="K950" s="145"/>
      <c r="L950" s="145"/>
      <c r="M950" s="145"/>
      <c r="N950" s="145"/>
      <c r="O950" s="145"/>
      <c r="P950" s="145"/>
      <c r="Q950" s="145"/>
      <c r="R950" s="145" t="s">
        <v>125</v>
      </c>
      <c r="S950" s="145"/>
      <c r="T950" s="145"/>
      <c r="U950" s="145"/>
      <c r="V950" s="145"/>
      <c r="W950" s="145"/>
      <c r="X950" s="145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145"/>
      <c r="AN950" s="145"/>
      <c r="AO950" s="145"/>
      <c r="AP950" s="145"/>
      <c r="AQ950" s="145"/>
      <c r="AR950" s="145"/>
      <c r="AS950" s="145"/>
      <c r="AT950" s="145"/>
      <c r="AU950" s="145"/>
    </row>
    <row r="951" spans="1:47" ht="22.5" outlineLevel="1">
      <c r="A951" s="146">
        <v>444</v>
      </c>
      <c r="B951" s="149" t="s">
        <v>817</v>
      </c>
      <c r="C951" s="165" t="s">
        <v>818</v>
      </c>
      <c r="D951" s="189" t="s">
        <v>124</v>
      </c>
      <c r="E951" s="151">
        <v>1</v>
      </c>
      <c r="F951" s="200"/>
      <c r="G951" s="151">
        <f t="shared" si="15"/>
        <v>0</v>
      </c>
      <c r="H951" s="176" t="s">
        <v>953</v>
      </c>
      <c r="I951" s="199"/>
      <c r="J951" s="145"/>
      <c r="K951" s="145"/>
      <c r="L951" s="145"/>
      <c r="M951" s="145"/>
      <c r="N951" s="145"/>
      <c r="O951" s="145"/>
      <c r="P951" s="145"/>
      <c r="Q951" s="145"/>
      <c r="R951" s="145" t="s">
        <v>125</v>
      </c>
      <c r="S951" s="145"/>
      <c r="T951" s="145"/>
      <c r="U951" s="145"/>
      <c r="V951" s="145"/>
      <c r="W951" s="145"/>
      <c r="X951" s="145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145"/>
      <c r="AN951" s="145"/>
      <c r="AO951" s="145"/>
      <c r="AP951" s="145"/>
      <c r="AQ951" s="145"/>
      <c r="AR951" s="145"/>
      <c r="AS951" s="145"/>
      <c r="AT951" s="145"/>
      <c r="AU951" s="145"/>
    </row>
    <row r="952" spans="1:47" ht="22.5" outlineLevel="1">
      <c r="A952" s="146">
        <v>445</v>
      </c>
      <c r="B952" s="149" t="s">
        <v>819</v>
      </c>
      <c r="C952" s="165" t="s">
        <v>820</v>
      </c>
      <c r="D952" s="189" t="s">
        <v>124</v>
      </c>
      <c r="E952" s="151">
        <v>4</v>
      </c>
      <c r="F952" s="200"/>
      <c r="G952" s="151">
        <f t="shared" si="15"/>
        <v>0</v>
      </c>
      <c r="H952" s="176" t="s">
        <v>953</v>
      </c>
      <c r="I952" s="199"/>
      <c r="J952" s="145"/>
      <c r="K952" s="145"/>
      <c r="L952" s="145"/>
      <c r="M952" s="145"/>
      <c r="N952" s="145"/>
      <c r="O952" s="145"/>
      <c r="P952" s="145"/>
      <c r="Q952" s="145"/>
      <c r="R952" s="145" t="s">
        <v>125</v>
      </c>
      <c r="S952" s="145"/>
      <c r="T952" s="145"/>
      <c r="U952" s="145"/>
      <c r="V952" s="145"/>
      <c r="W952" s="145"/>
      <c r="X952" s="145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145"/>
      <c r="AN952" s="145"/>
      <c r="AO952" s="145"/>
      <c r="AP952" s="145"/>
      <c r="AQ952" s="145"/>
      <c r="AR952" s="145"/>
      <c r="AS952" s="145"/>
      <c r="AT952" s="145"/>
      <c r="AU952" s="145"/>
    </row>
    <row r="953" spans="1:47" ht="22.5" outlineLevel="1">
      <c r="A953" s="146">
        <v>446</v>
      </c>
      <c r="B953" s="149" t="s">
        <v>821</v>
      </c>
      <c r="C953" s="165" t="s">
        <v>822</v>
      </c>
      <c r="D953" s="189" t="s">
        <v>124</v>
      </c>
      <c r="E953" s="151">
        <v>2</v>
      </c>
      <c r="F953" s="200"/>
      <c r="G953" s="151">
        <f t="shared" si="15"/>
        <v>0</v>
      </c>
      <c r="H953" s="176" t="s">
        <v>953</v>
      </c>
      <c r="I953" s="199"/>
      <c r="J953" s="145"/>
      <c r="K953" s="145"/>
      <c r="L953" s="145"/>
      <c r="M953" s="145"/>
      <c r="N953" s="145"/>
      <c r="O953" s="145"/>
      <c r="P953" s="145"/>
      <c r="Q953" s="145"/>
      <c r="R953" s="145" t="s">
        <v>125</v>
      </c>
      <c r="S953" s="145"/>
      <c r="T953" s="145"/>
      <c r="U953" s="145"/>
      <c r="V953" s="145"/>
      <c r="W953" s="145"/>
      <c r="X953" s="145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145"/>
      <c r="AN953" s="145"/>
      <c r="AO953" s="145"/>
      <c r="AP953" s="145"/>
      <c r="AQ953" s="145"/>
      <c r="AR953" s="145"/>
      <c r="AS953" s="145"/>
      <c r="AT953" s="145"/>
      <c r="AU953" s="145"/>
    </row>
    <row r="954" spans="1:47" ht="22.5" outlineLevel="1">
      <c r="A954" s="146">
        <v>447</v>
      </c>
      <c r="B954" s="149" t="s">
        <v>823</v>
      </c>
      <c r="C954" s="165" t="s">
        <v>824</v>
      </c>
      <c r="D954" s="189" t="s">
        <v>124</v>
      </c>
      <c r="E954" s="151">
        <v>3</v>
      </c>
      <c r="F954" s="200"/>
      <c r="G954" s="151">
        <f t="shared" si="15"/>
        <v>0</v>
      </c>
      <c r="H954" s="176" t="s">
        <v>953</v>
      </c>
      <c r="I954" s="199"/>
      <c r="J954" s="145"/>
      <c r="K954" s="145"/>
      <c r="L954" s="145"/>
      <c r="M954" s="145"/>
      <c r="N954" s="145"/>
      <c r="O954" s="145"/>
      <c r="P954" s="145"/>
      <c r="Q954" s="145"/>
      <c r="R954" s="145" t="s">
        <v>125</v>
      </c>
      <c r="S954" s="145"/>
      <c r="T954" s="145"/>
      <c r="U954" s="145"/>
      <c r="V954" s="145"/>
      <c r="W954" s="145"/>
      <c r="X954" s="145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145"/>
      <c r="AN954" s="145"/>
      <c r="AO954" s="145"/>
      <c r="AP954" s="145"/>
      <c r="AQ954" s="145"/>
      <c r="AR954" s="145"/>
      <c r="AS954" s="145"/>
      <c r="AT954" s="145"/>
      <c r="AU954" s="145"/>
    </row>
    <row r="955" spans="1:47" ht="22.5" outlineLevel="1">
      <c r="A955" s="146">
        <v>448</v>
      </c>
      <c r="B955" s="149" t="s">
        <v>825</v>
      </c>
      <c r="C955" s="165" t="s">
        <v>826</v>
      </c>
      <c r="D955" s="189" t="s">
        <v>124</v>
      </c>
      <c r="E955" s="151">
        <v>1</v>
      </c>
      <c r="F955" s="200"/>
      <c r="G955" s="151">
        <f t="shared" si="15"/>
        <v>0</v>
      </c>
      <c r="H955" s="176" t="s">
        <v>953</v>
      </c>
      <c r="I955" s="199"/>
      <c r="J955" s="145"/>
      <c r="K955" s="145"/>
      <c r="L955" s="145"/>
      <c r="M955" s="145"/>
      <c r="N955" s="145"/>
      <c r="O955" s="145"/>
      <c r="P955" s="145"/>
      <c r="Q955" s="145"/>
      <c r="R955" s="145" t="s">
        <v>125</v>
      </c>
      <c r="S955" s="145"/>
      <c r="T955" s="145"/>
      <c r="U955" s="145"/>
      <c r="V955" s="145"/>
      <c r="W955" s="145"/>
      <c r="X955" s="145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145"/>
      <c r="AN955" s="145"/>
      <c r="AO955" s="145"/>
      <c r="AP955" s="145"/>
      <c r="AQ955" s="145"/>
      <c r="AR955" s="145"/>
      <c r="AS955" s="145"/>
      <c r="AT955" s="145"/>
      <c r="AU955" s="145"/>
    </row>
    <row r="956" spans="1:47" ht="22.5" outlineLevel="1">
      <c r="A956" s="146">
        <v>449</v>
      </c>
      <c r="B956" s="149" t="s">
        <v>827</v>
      </c>
      <c r="C956" s="165" t="s">
        <v>828</v>
      </c>
      <c r="D956" s="189" t="s">
        <v>124</v>
      </c>
      <c r="E956" s="151">
        <v>1</v>
      </c>
      <c r="F956" s="200"/>
      <c r="G956" s="151">
        <f t="shared" si="15"/>
        <v>0</v>
      </c>
      <c r="H956" s="176" t="s">
        <v>953</v>
      </c>
      <c r="I956" s="199"/>
      <c r="J956" s="145"/>
      <c r="K956" s="145"/>
      <c r="L956" s="145"/>
      <c r="M956" s="145"/>
      <c r="N956" s="145"/>
      <c r="O956" s="145"/>
      <c r="P956" s="145"/>
      <c r="Q956" s="145"/>
      <c r="R956" s="145" t="s">
        <v>125</v>
      </c>
      <c r="S956" s="145"/>
      <c r="T956" s="145"/>
      <c r="U956" s="145"/>
      <c r="V956" s="145"/>
      <c r="W956" s="145"/>
      <c r="X956" s="145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145"/>
      <c r="AN956" s="145"/>
      <c r="AO956" s="145"/>
      <c r="AP956" s="145"/>
      <c r="AQ956" s="145"/>
      <c r="AR956" s="145"/>
      <c r="AS956" s="145"/>
      <c r="AT956" s="145"/>
      <c r="AU956" s="145"/>
    </row>
    <row r="957" spans="1:47" ht="22.5" outlineLevel="1">
      <c r="A957" s="146">
        <v>450</v>
      </c>
      <c r="B957" s="149" t="s">
        <v>829</v>
      </c>
      <c r="C957" s="165" t="s">
        <v>830</v>
      </c>
      <c r="D957" s="189" t="s">
        <v>124</v>
      </c>
      <c r="E957" s="151">
        <v>1</v>
      </c>
      <c r="F957" s="200"/>
      <c r="G957" s="151">
        <f t="shared" si="15"/>
        <v>0</v>
      </c>
      <c r="H957" s="176" t="s">
        <v>953</v>
      </c>
      <c r="I957" s="199"/>
      <c r="J957" s="145"/>
      <c r="K957" s="145"/>
      <c r="L957" s="145"/>
      <c r="M957" s="145"/>
      <c r="N957" s="145"/>
      <c r="O957" s="145"/>
      <c r="P957" s="145"/>
      <c r="Q957" s="145"/>
      <c r="R957" s="145" t="s">
        <v>125</v>
      </c>
      <c r="S957" s="145"/>
      <c r="T957" s="145"/>
      <c r="U957" s="145"/>
      <c r="V957" s="145"/>
      <c r="W957" s="145"/>
      <c r="X957" s="145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145"/>
      <c r="AN957" s="145"/>
      <c r="AO957" s="145"/>
      <c r="AP957" s="145"/>
      <c r="AQ957" s="145"/>
      <c r="AR957" s="145"/>
      <c r="AS957" s="145"/>
      <c r="AT957" s="145"/>
      <c r="AU957" s="145"/>
    </row>
    <row r="958" spans="1:47" ht="22.5" outlineLevel="1">
      <c r="A958" s="146">
        <v>451</v>
      </c>
      <c r="B958" s="149" t="s">
        <v>831</v>
      </c>
      <c r="C958" s="165" t="s">
        <v>832</v>
      </c>
      <c r="D958" s="189" t="s">
        <v>124</v>
      </c>
      <c r="E958" s="151">
        <v>1</v>
      </c>
      <c r="F958" s="200"/>
      <c r="G958" s="151">
        <f t="shared" si="15"/>
        <v>0</v>
      </c>
      <c r="H958" s="176" t="s">
        <v>953</v>
      </c>
      <c r="I958" s="199"/>
      <c r="J958" s="145"/>
      <c r="K958" s="145"/>
      <c r="L958" s="145"/>
      <c r="M958" s="145"/>
      <c r="N958" s="145"/>
      <c r="O958" s="145"/>
      <c r="P958" s="145"/>
      <c r="Q958" s="145"/>
      <c r="R958" s="145" t="s">
        <v>125</v>
      </c>
      <c r="S958" s="145"/>
      <c r="T958" s="145"/>
      <c r="U958" s="145"/>
      <c r="V958" s="145"/>
      <c r="W958" s="145"/>
      <c r="X958" s="145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145"/>
      <c r="AN958" s="145"/>
      <c r="AO958" s="145"/>
      <c r="AP958" s="145"/>
      <c r="AQ958" s="145"/>
      <c r="AR958" s="145"/>
      <c r="AS958" s="145"/>
      <c r="AT958" s="145"/>
      <c r="AU958" s="145"/>
    </row>
    <row r="959" spans="1:47" ht="22.5" outlineLevel="1">
      <c r="A959" s="146">
        <v>452</v>
      </c>
      <c r="B959" s="149" t="s">
        <v>833</v>
      </c>
      <c r="C959" s="165" t="s">
        <v>834</v>
      </c>
      <c r="D959" s="189" t="s">
        <v>124</v>
      </c>
      <c r="E959" s="151">
        <v>1</v>
      </c>
      <c r="F959" s="200"/>
      <c r="G959" s="151">
        <f t="shared" si="15"/>
        <v>0</v>
      </c>
      <c r="H959" s="176" t="s">
        <v>953</v>
      </c>
      <c r="I959" s="199"/>
      <c r="J959" s="145"/>
      <c r="K959" s="145"/>
      <c r="L959" s="145"/>
      <c r="M959" s="145"/>
      <c r="N959" s="145"/>
      <c r="O959" s="145"/>
      <c r="P959" s="145"/>
      <c r="Q959" s="145"/>
      <c r="R959" s="145" t="s">
        <v>125</v>
      </c>
      <c r="S959" s="145"/>
      <c r="T959" s="145"/>
      <c r="U959" s="145"/>
      <c r="V959" s="145"/>
      <c r="W959" s="145"/>
      <c r="X959" s="145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145"/>
      <c r="AN959" s="145"/>
      <c r="AO959" s="145"/>
      <c r="AP959" s="145"/>
      <c r="AQ959" s="145"/>
      <c r="AR959" s="145"/>
      <c r="AS959" s="145"/>
      <c r="AT959" s="145"/>
      <c r="AU959" s="145"/>
    </row>
    <row r="960" spans="1:47" ht="22.5" outlineLevel="1">
      <c r="A960" s="146">
        <v>453</v>
      </c>
      <c r="B960" s="149" t="s">
        <v>835</v>
      </c>
      <c r="C960" s="165" t="s">
        <v>832</v>
      </c>
      <c r="D960" s="189" t="s">
        <v>124</v>
      </c>
      <c r="E960" s="151">
        <v>1</v>
      </c>
      <c r="F960" s="200"/>
      <c r="G960" s="151">
        <f t="shared" si="15"/>
        <v>0</v>
      </c>
      <c r="H960" s="176" t="s">
        <v>953</v>
      </c>
      <c r="I960" s="199"/>
      <c r="J960" s="145"/>
      <c r="K960" s="145"/>
      <c r="L960" s="145"/>
      <c r="M960" s="145"/>
      <c r="N960" s="145"/>
      <c r="O960" s="145"/>
      <c r="P960" s="145"/>
      <c r="Q960" s="145"/>
      <c r="R960" s="145" t="s">
        <v>125</v>
      </c>
      <c r="S960" s="145"/>
      <c r="T960" s="145"/>
      <c r="U960" s="145"/>
      <c r="V960" s="145"/>
      <c r="W960" s="145"/>
      <c r="X960" s="145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145"/>
      <c r="AN960" s="145"/>
      <c r="AO960" s="145"/>
      <c r="AP960" s="145"/>
      <c r="AQ960" s="145"/>
      <c r="AR960" s="145"/>
      <c r="AS960" s="145"/>
      <c r="AT960" s="145"/>
      <c r="AU960" s="145"/>
    </row>
    <row r="961" spans="1:47" ht="22.5" outlineLevel="1">
      <c r="A961" s="146">
        <v>454</v>
      </c>
      <c r="B961" s="149" t="s">
        <v>836</v>
      </c>
      <c r="C961" s="165" t="s">
        <v>837</v>
      </c>
      <c r="D961" s="189" t="s">
        <v>124</v>
      </c>
      <c r="E961" s="151">
        <v>1</v>
      </c>
      <c r="F961" s="200"/>
      <c r="G961" s="151">
        <f t="shared" si="15"/>
        <v>0</v>
      </c>
      <c r="H961" s="176" t="s">
        <v>953</v>
      </c>
      <c r="I961" s="199"/>
      <c r="J961" s="145"/>
      <c r="K961" s="145"/>
      <c r="L961" s="145"/>
      <c r="M961" s="145"/>
      <c r="N961" s="145"/>
      <c r="O961" s="145"/>
      <c r="P961" s="145"/>
      <c r="Q961" s="145"/>
      <c r="R961" s="145" t="s">
        <v>125</v>
      </c>
      <c r="S961" s="145"/>
      <c r="T961" s="145"/>
      <c r="U961" s="145"/>
      <c r="V961" s="145"/>
      <c r="W961" s="145"/>
      <c r="X961" s="145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145"/>
      <c r="AN961" s="145"/>
      <c r="AO961" s="145"/>
      <c r="AP961" s="145"/>
      <c r="AQ961" s="145"/>
      <c r="AR961" s="145"/>
      <c r="AS961" s="145"/>
      <c r="AT961" s="145"/>
      <c r="AU961" s="145"/>
    </row>
    <row r="962" spans="1:47" ht="22.5" outlineLevel="1">
      <c r="A962" s="146">
        <v>455</v>
      </c>
      <c r="B962" s="149" t="s">
        <v>838</v>
      </c>
      <c r="C962" s="165" t="s">
        <v>839</v>
      </c>
      <c r="D962" s="189" t="s">
        <v>124</v>
      </c>
      <c r="E962" s="151">
        <v>1</v>
      </c>
      <c r="F962" s="200"/>
      <c r="G962" s="151">
        <f t="shared" si="15"/>
        <v>0</v>
      </c>
      <c r="H962" s="176" t="s">
        <v>953</v>
      </c>
      <c r="I962" s="199"/>
      <c r="J962" s="145"/>
      <c r="K962" s="145"/>
      <c r="L962" s="145"/>
      <c r="M962" s="145"/>
      <c r="N962" s="145"/>
      <c r="O962" s="145"/>
      <c r="P962" s="145"/>
      <c r="Q962" s="145"/>
      <c r="R962" s="145" t="s">
        <v>125</v>
      </c>
      <c r="S962" s="145"/>
      <c r="T962" s="145"/>
      <c r="U962" s="145"/>
      <c r="V962" s="145"/>
      <c r="W962" s="145"/>
      <c r="X962" s="145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145"/>
      <c r="AN962" s="145"/>
      <c r="AO962" s="145"/>
      <c r="AP962" s="145"/>
      <c r="AQ962" s="145"/>
      <c r="AR962" s="145"/>
      <c r="AS962" s="145"/>
      <c r="AT962" s="145"/>
      <c r="AU962" s="145"/>
    </row>
    <row r="963" spans="1:47" ht="22.5" outlineLevel="1">
      <c r="A963" s="146">
        <v>456</v>
      </c>
      <c r="B963" s="149" t="s">
        <v>840</v>
      </c>
      <c r="C963" s="165" t="s">
        <v>841</v>
      </c>
      <c r="D963" s="189" t="s">
        <v>151</v>
      </c>
      <c r="E963" s="151">
        <v>15.400000000000002</v>
      </c>
      <c r="F963" s="200"/>
      <c r="G963" s="151">
        <f t="shared" si="15"/>
        <v>0</v>
      </c>
      <c r="H963" s="176" t="s">
        <v>953</v>
      </c>
      <c r="I963" s="199"/>
      <c r="J963" s="145"/>
      <c r="K963" s="145"/>
      <c r="L963" s="145"/>
      <c r="M963" s="145"/>
      <c r="N963" s="145"/>
      <c r="O963" s="145"/>
      <c r="P963" s="145"/>
      <c r="Q963" s="145"/>
      <c r="R963" s="145" t="s">
        <v>125</v>
      </c>
      <c r="S963" s="145"/>
      <c r="T963" s="145"/>
      <c r="U963" s="145"/>
      <c r="V963" s="145"/>
      <c r="W963" s="145"/>
      <c r="X963" s="145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145"/>
      <c r="AN963" s="145"/>
      <c r="AO963" s="145"/>
      <c r="AP963" s="145"/>
      <c r="AQ963" s="145"/>
      <c r="AR963" s="145"/>
      <c r="AS963" s="145"/>
      <c r="AT963" s="145"/>
      <c r="AU963" s="145"/>
    </row>
    <row r="964" spans="1:47" outlineLevel="1">
      <c r="A964" s="146"/>
      <c r="B964" s="149"/>
      <c r="C964" s="166" t="s">
        <v>842</v>
      </c>
      <c r="D964" s="190"/>
      <c r="E964" s="181">
        <v>15.4</v>
      </c>
      <c r="F964" s="200"/>
      <c r="G964" s="151"/>
      <c r="H964" s="176">
        <v>0</v>
      </c>
      <c r="I964" s="199"/>
      <c r="J964" s="145"/>
      <c r="K964" s="145"/>
      <c r="L964" s="145"/>
      <c r="M964" s="145"/>
      <c r="N964" s="145"/>
      <c r="O964" s="145"/>
      <c r="P964" s="145"/>
      <c r="Q964" s="145"/>
      <c r="R964" s="145" t="s">
        <v>127</v>
      </c>
      <c r="S964" s="145">
        <v>0</v>
      </c>
      <c r="T964" s="145"/>
      <c r="U964" s="145"/>
      <c r="V964" s="145"/>
      <c r="W964" s="145"/>
      <c r="X964" s="145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145"/>
      <c r="AN964" s="145"/>
      <c r="AO964" s="145"/>
      <c r="AP964" s="145"/>
      <c r="AQ964" s="145"/>
      <c r="AR964" s="145"/>
      <c r="AS964" s="145"/>
      <c r="AT964" s="145"/>
      <c r="AU964" s="145"/>
    </row>
    <row r="965" spans="1:47" ht="22.5" outlineLevel="1">
      <c r="A965" s="146">
        <v>457</v>
      </c>
      <c r="B965" s="149" t="s">
        <v>843</v>
      </c>
      <c r="C965" s="165" t="s">
        <v>844</v>
      </c>
      <c r="D965" s="189" t="s">
        <v>124</v>
      </c>
      <c r="E965" s="151">
        <v>15</v>
      </c>
      <c r="F965" s="200"/>
      <c r="G965" s="151">
        <f>ROUND(E965*F965,2)</f>
        <v>0</v>
      </c>
      <c r="H965" s="176" t="s">
        <v>953</v>
      </c>
      <c r="I965" s="199"/>
      <c r="J965" s="145"/>
      <c r="K965" s="145"/>
      <c r="L965" s="145"/>
      <c r="M965" s="145"/>
      <c r="N965" s="145"/>
      <c r="O965" s="145"/>
      <c r="P965" s="145"/>
      <c r="Q965" s="145"/>
      <c r="R965" s="145" t="s">
        <v>125</v>
      </c>
      <c r="S965" s="145"/>
      <c r="T965" s="145"/>
      <c r="U965" s="145"/>
      <c r="V965" s="145"/>
      <c r="W965" s="145"/>
      <c r="X965" s="145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145"/>
      <c r="AN965" s="145"/>
      <c r="AO965" s="145"/>
      <c r="AP965" s="145"/>
      <c r="AQ965" s="145"/>
      <c r="AR965" s="145"/>
      <c r="AS965" s="145"/>
      <c r="AT965" s="145"/>
      <c r="AU965" s="145"/>
    </row>
    <row r="966" spans="1:47" outlineLevel="1">
      <c r="A966" s="146">
        <v>458</v>
      </c>
      <c r="B966" s="149" t="s">
        <v>845</v>
      </c>
      <c r="C966" s="165" t="s">
        <v>846</v>
      </c>
      <c r="D966" s="189" t="s">
        <v>0</v>
      </c>
      <c r="E966" s="151">
        <v>1.5</v>
      </c>
      <c r="F966" s="200"/>
      <c r="G966" s="151">
        <f>ROUND(E966*F966,2)</f>
        <v>0</v>
      </c>
      <c r="H966" s="176" t="s">
        <v>954</v>
      </c>
      <c r="I966" s="199"/>
      <c r="J966" s="145"/>
      <c r="K966" s="145"/>
      <c r="L966" s="145"/>
      <c r="M966" s="145"/>
      <c r="N966" s="145"/>
      <c r="O966" s="145"/>
      <c r="P966" s="145"/>
      <c r="Q966" s="145"/>
      <c r="R966" s="145" t="s">
        <v>125</v>
      </c>
      <c r="S966" s="145"/>
      <c r="T966" s="145"/>
      <c r="U966" s="145"/>
      <c r="V966" s="145"/>
      <c r="W966" s="145"/>
      <c r="X966" s="145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145"/>
      <c r="AN966" s="145"/>
      <c r="AO966" s="145"/>
      <c r="AP966" s="145"/>
      <c r="AQ966" s="145"/>
      <c r="AR966" s="145"/>
      <c r="AS966" s="145"/>
      <c r="AT966" s="145"/>
      <c r="AU966" s="145"/>
    </row>
    <row r="967" spans="1:47">
      <c r="A967" s="147" t="s">
        <v>120</v>
      </c>
      <c r="B967" s="150" t="s">
        <v>90</v>
      </c>
      <c r="C967" s="167" t="s">
        <v>91</v>
      </c>
      <c r="D967" s="191"/>
      <c r="E967" s="152"/>
      <c r="F967" s="201"/>
      <c r="G967" s="152">
        <f>SUMIF(R968:R994,"&lt;&gt;NOR",G968:G994)</f>
        <v>0</v>
      </c>
      <c r="H967" s="177"/>
      <c r="I967" s="199"/>
      <c r="R967" t="s">
        <v>121</v>
      </c>
    </row>
    <row r="968" spans="1:47" outlineLevel="1">
      <c r="A968" s="146">
        <v>459</v>
      </c>
      <c r="B968" s="149" t="s">
        <v>847</v>
      </c>
      <c r="C968" s="165" t="s">
        <v>848</v>
      </c>
      <c r="D968" s="189" t="s">
        <v>849</v>
      </c>
      <c r="E968" s="151">
        <v>90</v>
      </c>
      <c r="F968" s="200"/>
      <c r="G968" s="151">
        <f>ROUND(E968*F968,2)</f>
        <v>0</v>
      </c>
      <c r="H968" s="176" t="s">
        <v>954</v>
      </c>
      <c r="I968" s="199"/>
      <c r="J968" s="145"/>
      <c r="K968" s="145"/>
      <c r="L968" s="145"/>
      <c r="M968" s="145"/>
      <c r="N968" s="145"/>
      <c r="O968" s="145"/>
      <c r="P968" s="145"/>
      <c r="Q968" s="145"/>
      <c r="R968" s="145" t="s">
        <v>125</v>
      </c>
      <c r="S968" s="145"/>
      <c r="T968" s="145"/>
      <c r="U968" s="145"/>
      <c r="V968" s="145"/>
      <c r="W968" s="145"/>
      <c r="X968" s="145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145"/>
      <c r="AN968" s="145"/>
      <c r="AO968" s="145"/>
      <c r="AP968" s="145"/>
      <c r="AQ968" s="145"/>
      <c r="AR968" s="145"/>
      <c r="AS968" s="145"/>
      <c r="AT968" s="145"/>
      <c r="AU968" s="145"/>
    </row>
    <row r="969" spans="1:47" outlineLevel="1">
      <c r="A969" s="146"/>
      <c r="B969" s="149"/>
      <c r="C969" s="166" t="s">
        <v>850</v>
      </c>
      <c r="D969" s="190"/>
      <c r="E969" s="181">
        <v>90</v>
      </c>
      <c r="F969" s="200"/>
      <c r="G969" s="151"/>
      <c r="H969" s="176">
        <v>0</v>
      </c>
      <c r="I969" s="199"/>
      <c r="J969" s="145"/>
      <c r="K969" s="145"/>
      <c r="L969" s="145"/>
      <c r="M969" s="145"/>
      <c r="N969" s="145"/>
      <c r="O969" s="145"/>
      <c r="P969" s="145"/>
      <c r="Q969" s="145"/>
      <c r="R969" s="145" t="s">
        <v>127</v>
      </c>
      <c r="S969" s="145">
        <v>0</v>
      </c>
      <c r="T969" s="145"/>
      <c r="U969" s="145"/>
      <c r="V969" s="145"/>
      <c r="W969" s="145"/>
      <c r="X969" s="145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145"/>
      <c r="AN969" s="145"/>
      <c r="AO969" s="145"/>
      <c r="AP969" s="145"/>
      <c r="AQ969" s="145"/>
      <c r="AR969" s="145"/>
      <c r="AS969" s="145"/>
      <c r="AT969" s="145"/>
      <c r="AU969" s="145"/>
    </row>
    <row r="970" spans="1:47" outlineLevel="1">
      <c r="A970" s="146">
        <v>460</v>
      </c>
      <c r="B970" s="149" t="s">
        <v>851</v>
      </c>
      <c r="C970" s="165" t="s">
        <v>852</v>
      </c>
      <c r="D970" s="189" t="s">
        <v>849</v>
      </c>
      <c r="E970" s="151">
        <v>150</v>
      </c>
      <c r="F970" s="200"/>
      <c r="G970" s="151">
        <f>ROUND(E970*F970,2)</f>
        <v>0</v>
      </c>
      <c r="H970" s="176" t="s">
        <v>954</v>
      </c>
      <c r="I970" s="199"/>
      <c r="J970" s="145"/>
      <c r="K970" s="145"/>
      <c r="L970" s="145"/>
      <c r="M970" s="145"/>
      <c r="N970" s="145"/>
      <c r="O970" s="145"/>
      <c r="P970" s="145"/>
      <c r="Q970" s="145"/>
      <c r="R970" s="145" t="s">
        <v>125</v>
      </c>
      <c r="S970" s="145"/>
      <c r="T970" s="145"/>
      <c r="U970" s="145"/>
      <c r="V970" s="145"/>
      <c r="W970" s="145"/>
      <c r="X970" s="145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145"/>
      <c r="AN970" s="145"/>
      <c r="AO970" s="145"/>
      <c r="AP970" s="145"/>
      <c r="AQ970" s="145"/>
      <c r="AR970" s="145"/>
      <c r="AS970" s="145"/>
      <c r="AT970" s="145"/>
      <c r="AU970" s="145"/>
    </row>
    <row r="971" spans="1:47" outlineLevel="1">
      <c r="A971" s="146"/>
      <c r="B971" s="149"/>
      <c r="C971" s="166" t="s">
        <v>853</v>
      </c>
      <c r="D971" s="190"/>
      <c r="E971" s="181">
        <v>150</v>
      </c>
      <c r="F971" s="200"/>
      <c r="G971" s="151"/>
      <c r="H971" s="176">
        <v>0</v>
      </c>
      <c r="I971" s="199"/>
      <c r="J971" s="145"/>
      <c r="K971" s="145"/>
      <c r="L971" s="145"/>
      <c r="M971" s="145"/>
      <c r="N971" s="145"/>
      <c r="O971" s="145"/>
      <c r="P971" s="145"/>
      <c r="Q971" s="145"/>
      <c r="R971" s="145" t="s">
        <v>127</v>
      </c>
      <c r="S971" s="145">
        <v>0</v>
      </c>
      <c r="T971" s="145"/>
      <c r="U971" s="145"/>
      <c r="V971" s="145"/>
      <c r="W971" s="145"/>
      <c r="X971" s="145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145"/>
      <c r="AN971" s="145"/>
      <c r="AO971" s="145"/>
      <c r="AP971" s="145"/>
      <c r="AQ971" s="145"/>
      <c r="AR971" s="145"/>
      <c r="AS971" s="145"/>
      <c r="AT971" s="145"/>
      <c r="AU971" s="145"/>
    </row>
    <row r="972" spans="1:47" outlineLevel="1">
      <c r="A972" s="146">
        <v>461</v>
      </c>
      <c r="B972" s="149" t="s">
        <v>854</v>
      </c>
      <c r="C972" s="165" t="s">
        <v>855</v>
      </c>
      <c r="D972" s="189" t="s">
        <v>124</v>
      </c>
      <c r="E972" s="151">
        <v>7</v>
      </c>
      <c r="F972" s="200"/>
      <c r="G972" s="151">
        <f>ROUND(E972*F972,2)</f>
        <v>0</v>
      </c>
      <c r="H972" s="176" t="s">
        <v>953</v>
      </c>
      <c r="I972" s="199"/>
      <c r="J972" s="145"/>
      <c r="K972" s="145"/>
      <c r="L972" s="145"/>
      <c r="M972" s="145"/>
      <c r="N972" s="145"/>
      <c r="O972" s="145"/>
      <c r="P972" s="145"/>
      <c r="Q972" s="145"/>
      <c r="R972" s="145" t="s">
        <v>125</v>
      </c>
      <c r="S972" s="145"/>
      <c r="T972" s="145"/>
      <c r="U972" s="145"/>
      <c r="V972" s="145"/>
      <c r="W972" s="145"/>
      <c r="X972" s="145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145"/>
      <c r="AN972" s="145"/>
      <c r="AO972" s="145"/>
      <c r="AP972" s="145"/>
      <c r="AQ972" s="145"/>
      <c r="AR972" s="145"/>
      <c r="AS972" s="145"/>
      <c r="AT972" s="145"/>
      <c r="AU972" s="145"/>
    </row>
    <row r="973" spans="1:47" outlineLevel="1">
      <c r="A973" s="146"/>
      <c r="B973" s="149"/>
      <c r="C973" s="166" t="s">
        <v>856</v>
      </c>
      <c r="D973" s="190"/>
      <c r="E973" s="181">
        <v>7</v>
      </c>
      <c r="F973" s="200"/>
      <c r="G973" s="151"/>
      <c r="H973" s="176">
        <v>0</v>
      </c>
      <c r="I973" s="199"/>
      <c r="J973" s="145"/>
      <c r="K973" s="145"/>
      <c r="L973" s="145"/>
      <c r="M973" s="145"/>
      <c r="N973" s="145"/>
      <c r="O973" s="145"/>
      <c r="P973" s="145"/>
      <c r="Q973" s="145"/>
      <c r="R973" s="145" t="s">
        <v>127</v>
      </c>
      <c r="S973" s="145">
        <v>0</v>
      </c>
      <c r="T973" s="145"/>
      <c r="U973" s="145"/>
      <c r="V973" s="145"/>
      <c r="W973" s="145"/>
      <c r="X973" s="145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145"/>
      <c r="AN973" s="145"/>
      <c r="AO973" s="145"/>
      <c r="AP973" s="145"/>
      <c r="AQ973" s="145"/>
      <c r="AR973" s="145"/>
      <c r="AS973" s="145"/>
      <c r="AT973" s="145"/>
      <c r="AU973" s="145"/>
    </row>
    <row r="974" spans="1:47" outlineLevel="1">
      <c r="A974" s="146">
        <v>462</v>
      </c>
      <c r="B974" s="149" t="s">
        <v>857</v>
      </c>
      <c r="C974" s="165" t="s">
        <v>858</v>
      </c>
      <c r="D974" s="189" t="s">
        <v>124</v>
      </c>
      <c r="E974" s="151">
        <v>3</v>
      </c>
      <c r="F974" s="200"/>
      <c r="G974" s="151">
        <f>ROUND(E974*F974,2)</f>
        <v>0</v>
      </c>
      <c r="H974" s="176" t="s">
        <v>953</v>
      </c>
      <c r="I974" s="199"/>
      <c r="J974" s="145"/>
      <c r="K974" s="145"/>
      <c r="L974" s="145"/>
      <c r="M974" s="145"/>
      <c r="N974" s="145"/>
      <c r="O974" s="145"/>
      <c r="P974" s="145"/>
      <c r="Q974" s="145"/>
      <c r="R974" s="145" t="s">
        <v>125</v>
      </c>
      <c r="S974" s="145"/>
      <c r="T974" s="145"/>
      <c r="U974" s="145"/>
      <c r="V974" s="145"/>
      <c r="W974" s="145"/>
      <c r="X974" s="145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145"/>
      <c r="AN974" s="145"/>
      <c r="AO974" s="145"/>
      <c r="AP974" s="145"/>
      <c r="AQ974" s="145"/>
      <c r="AR974" s="145"/>
      <c r="AS974" s="145"/>
      <c r="AT974" s="145"/>
      <c r="AU974" s="145"/>
    </row>
    <row r="975" spans="1:47" outlineLevel="1">
      <c r="A975" s="146"/>
      <c r="B975" s="149"/>
      <c r="C975" s="166" t="s">
        <v>263</v>
      </c>
      <c r="D975" s="190"/>
      <c r="E975" s="181">
        <v>3</v>
      </c>
      <c r="F975" s="200"/>
      <c r="G975" s="151"/>
      <c r="H975" s="176">
        <v>0</v>
      </c>
      <c r="I975" s="199"/>
      <c r="J975" s="145"/>
      <c r="K975" s="145"/>
      <c r="L975" s="145"/>
      <c r="M975" s="145"/>
      <c r="N975" s="145"/>
      <c r="O975" s="145"/>
      <c r="P975" s="145"/>
      <c r="Q975" s="145"/>
      <c r="R975" s="145" t="s">
        <v>127</v>
      </c>
      <c r="S975" s="145">
        <v>0</v>
      </c>
      <c r="T975" s="145"/>
      <c r="U975" s="145"/>
      <c r="V975" s="145"/>
      <c r="W975" s="145"/>
      <c r="X975" s="145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145"/>
      <c r="AN975" s="145"/>
      <c r="AO975" s="145"/>
      <c r="AP975" s="145"/>
      <c r="AQ975" s="145"/>
      <c r="AR975" s="145"/>
      <c r="AS975" s="145"/>
      <c r="AT975" s="145"/>
      <c r="AU975" s="145"/>
    </row>
    <row r="976" spans="1:47" outlineLevel="1">
      <c r="A976" s="146">
        <v>463</v>
      </c>
      <c r="B976" s="149" t="s">
        <v>859</v>
      </c>
      <c r="C976" s="165" t="s">
        <v>860</v>
      </c>
      <c r="D976" s="189" t="s">
        <v>124</v>
      </c>
      <c r="E976" s="151">
        <v>6</v>
      </c>
      <c r="F976" s="200"/>
      <c r="G976" s="151">
        <f t="shared" ref="G976:G994" si="16">ROUND(E976*F976,2)</f>
        <v>0</v>
      </c>
      <c r="H976" s="176" t="s">
        <v>953</v>
      </c>
      <c r="I976" s="199"/>
      <c r="J976" s="145"/>
      <c r="K976" s="145"/>
      <c r="L976" s="145"/>
      <c r="M976" s="145"/>
      <c r="N976" s="145"/>
      <c r="O976" s="145"/>
      <c r="P976" s="145"/>
      <c r="Q976" s="145"/>
      <c r="R976" s="145" t="s">
        <v>125</v>
      </c>
      <c r="S976" s="145"/>
      <c r="T976" s="145"/>
      <c r="U976" s="145"/>
      <c r="V976" s="145"/>
      <c r="W976" s="145"/>
      <c r="X976" s="145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145"/>
      <c r="AN976" s="145"/>
      <c r="AO976" s="145"/>
      <c r="AP976" s="145"/>
      <c r="AQ976" s="145"/>
      <c r="AR976" s="145"/>
      <c r="AS976" s="145"/>
      <c r="AT976" s="145"/>
      <c r="AU976" s="145"/>
    </row>
    <row r="977" spans="1:47" outlineLevel="1">
      <c r="A977" s="146">
        <v>464</v>
      </c>
      <c r="B977" s="149" t="s">
        <v>861</v>
      </c>
      <c r="C977" s="165" t="s">
        <v>862</v>
      </c>
      <c r="D977" s="189" t="s">
        <v>124</v>
      </c>
      <c r="E977" s="151">
        <v>6</v>
      </c>
      <c r="F977" s="200"/>
      <c r="G977" s="151">
        <f t="shared" si="16"/>
        <v>0</v>
      </c>
      <c r="H977" s="176" t="s">
        <v>953</v>
      </c>
      <c r="I977" s="199"/>
      <c r="J977" s="145"/>
      <c r="K977" s="145"/>
      <c r="L977" s="145"/>
      <c r="M977" s="145"/>
      <c r="N977" s="145"/>
      <c r="O977" s="145"/>
      <c r="P977" s="145"/>
      <c r="Q977" s="145"/>
      <c r="R977" s="145" t="s">
        <v>125</v>
      </c>
      <c r="S977" s="145"/>
      <c r="T977" s="145"/>
      <c r="U977" s="145"/>
      <c r="V977" s="145"/>
      <c r="W977" s="145"/>
      <c r="X977" s="145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145"/>
      <c r="AN977" s="145"/>
      <c r="AO977" s="145"/>
      <c r="AP977" s="145"/>
      <c r="AQ977" s="145"/>
      <c r="AR977" s="145"/>
      <c r="AS977" s="145"/>
      <c r="AT977" s="145"/>
      <c r="AU977" s="145"/>
    </row>
    <row r="978" spans="1:47" ht="22.5" outlineLevel="1">
      <c r="A978" s="146">
        <v>465</v>
      </c>
      <c r="B978" s="149" t="s">
        <v>863</v>
      </c>
      <c r="C978" s="165" t="s">
        <v>864</v>
      </c>
      <c r="D978" s="189" t="s">
        <v>124</v>
      </c>
      <c r="E978" s="151">
        <v>1</v>
      </c>
      <c r="F978" s="200"/>
      <c r="G978" s="151">
        <f t="shared" si="16"/>
        <v>0</v>
      </c>
      <c r="H978" s="176" t="s">
        <v>953</v>
      </c>
      <c r="I978" s="199"/>
      <c r="J978" s="145"/>
      <c r="K978" s="145"/>
      <c r="L978" s="145"/>
      <c r="M978" s="145"/>
      <c r="N978" s="145"/>
      <c r="O978" s="145"/>
      <c r="P978" s="145"/>
      <c r="Q978" s="145"/>
      <c r="R978" s="145" t="s">
        <v>125</v>
      </c>
      <c r="S978" s="145"/>
      <c r="T978" s="145"/>
      <c r="U978" s="145"/>
      <c r="V978" s="145"/>
      <c r="W978" s="145"/>
      <c r="X978" s="145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145"/>
      <c r="AN978" s="145"/>
      <c r="AO978" s="145"/>
      <c r="AP978" s="145"/>
      <c r="AQ978" s="145"/>
      <c r="AR978" s="145"/>
      <c r="AS978" s="145"/>
      <c r="AT978" s="145"/>
      <c r="AU978" s="145"/>
    </row>
    <row r="979" spans="1:47" outlineLevel="1">
      <c r="A979" s="146">
        <v>466</v>
      </c>
      <c r="B979" s="149" t="s">
        <v>865</v>
      </c>
      <c r="C979" s="165" t="s">
        <v>866</v>
      </c>
      <c r="D979" s="189" t="s">
        <v>124</v>
      </c>
      <c r="E979" s="151">
        <v>5</v>
      </c>
      <c r="F979" s="200"/>
      <c r="G979" s="151">
        <f t="shared" si="16"/>
        <v>0</v>
      </c>
      <c r="H979" s="176" t="s">
        <v>953</v>
      </c>
      <c r="I979" s="199"/>
      <c r="J979" s="145"/>
      <c r="K979" s="145"/>
      <c r="L979" s="145"/>
      <c r="M979" s="145"/>
      <c r="N979" s="145"/>
      <c r="O979" s="145"/>
      <c r="P979" s="145"/>
      <c r="Q979" s="145"/>
      <c r="R979" s="145" t="s">
        <v>125</v>
      </c>
      <c r="S979" s="145"/>
      <c r="T979" s="145"/>
      <c r="U979" s="145"/>
      <c r="V979" s="145"/>
      <c r="W979" s="145"/>
      <c r="X979" s="145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145"/>
      <c r="AN979" s="145"/>
      <c r="AO979" s="145"/>
      <c r="AP979" s="145"/>
      <c r="AQ979" s="145"/>
      <c r="AR979" s="145"/>
      <c r="AS979" s="145"/>
      <c r="AT979" s="145"/>
      <c r="AU979" s="145"/>
    </row>
    <row r="980" spans="1:47" outlineLevel="1">
      <c r="A980" s="146">
        <v>467</v>
      </c>
      <c r="B980" s="149" t="s">
        <v>867</v>
      </c>
      <c r="C980" s="165" t="s">
        <v>868</v>
      </c>
      <c r="D980" s="189" t="s">
        <v>124</v>
      </c>
      <c r="E980" s="151">
        <v>9</v>
      </c>
      <c r="F980" s="200"/>
      <c r="G980" s="151">
        <f t="shared" si="16"/>
        <v>0</v>
      </c>
      <c r="H980" s="176" t="s">
        <v>953</v>
      </c>
      <c r="I980" s="199"/>
      <c r="J980" s="145"/>
      <c r="K980" s="145"/>
      <c r="L980" s="145"/>
      <c r="M980" s="145"/>
      <c r="N980" s="145"/>
      <c r="O980" s="145"/>
      <c r="P980" s="145"/>
      <c r="Q980" s="145"/>
      <c r="R980" s="145" t="s">
        <v>125</v>
      </c>
      <c r="S980" s="145"/>
      <c r="T980" s="145"/>
      <c r="U980" s="145"/>
      <c r="V980" s="145"/>
      <c r="W980" s="145"/>
      <c r="X980" s="145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145"/>
      <c r="AN980" s="145"/>
      <c r="AO980" s="145"/>
      <c r="AP980" s="145"/>
      <c r="AQ980" s="145"/>
      <c r="AR980" s="145"/>
      <c r="AS980" s="145"/>
      <c r="AT980" s="145"/>
      <c r="AU980" s="145"/>
    </row>
    <row r="981" spans="1:47" outlineLevel="1">
      <c r="A981" s="146">
        <v>468</v>
      </c>
      <c r="B981" s="149" t="s">
        <v>869</v>
      </c>
      <c r="C981" s="165" t="s">
        <v>870</v>
      </c>
      <c r="D981" s="189" t="s">
        <v>124</v>
      </c>
      <c r="E981" s="151">
        <v>9</v>
      </c>
      <c r="F981" s="200"/>
      <c r="G981" s="151">
        <f t="shared" si="16"/>
        <v>0</v>
      </c>
      <c r="H981" s="176" t="s">
        <v>953</v>
      </c>
      <c r="I981" s="199"/>
      <c r="J981" s="145"/>
      <c r="K981" s="145"/>
      <c r="L981" s="145"/>
      <c r="M981" s="145"/>
      <c r="N981" s="145"/>
      <c r="O981" s="145"/>
      <c r="P981" s="145"/>
      <c r="Q981" s="145"/>
      <c r="R981" s="145" t="s">
        <v>125</v>
      </c>
      <c r="S981" s="145"/>
      <c r="T981" s="145"/>
      <c r="U981" s="145"/>
      <c r="V981" s="145"/>
      <c r="W981" s="145"/>
      <c r="X981" s="145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145"/>
      <c r="AN981" s="145"/>
      <c r="AO981" s="145"/>
      <c r="AP981" s="145"/>
      <c r="AQ981" s="145"/>
      <c r="AR981" s="145"/>
      <c r="AS981" s="145"/>
      <c r="AT981" s="145"/>
      <c r="AU981" s="145"/>
    </row>
    <row r="982" spans="1:47" outlineLevel="1">
      <c r="A982" s="146">
        <v>469</v>
      </c>
      <c r="B982" s="149" t="s">
        <v>871</v>
      </c>
      <c r="C982" s="165" t="s">
        <v>872</v>
      </c>
      <c r="D982" s="189" t="s">
        <v>124</v>
      </c>
      <c r="E982" s="151">
        <v>6</v>
      </c>
      <c r="F982" s="200"/>
      <c r="G982" s="151">
        <f t="shared" si="16"/>
        <v>0</v>
      </c>
      <c r="H982" s="176" t="s">
        <v>953</v>
      </c>
      <c r="I982" s="199"/>
      <c r="J982" s="145"/>
      <c r="K982" s="145"/>
      <c r="L982" s="145"/>
      <c r="M982" s="145"/>
      <c r="N982" s="145"/>
      <c r="O982" s="145"/>
      <c r="P982" s="145"/>
      <c r="Q982" s="145"/>
      <c r="R982" s="145" t="s">
        <v>125</v>
      </c>
      <c r="S982" s="145"/>
      <c r="T982" s="145"/>
      <c r="U982" s="145"/>
      <c r="V982" s="145"/>
      <c r="W982" s="145"/>
      <c r="X982" s="145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145"/>
      <c r="AN982" s="145"/>
      <c r="AO982" s="145"/>
      <c r="AP982" s="145"/>
      <c r="AQ982" s="145"/>
      <c r="AR982" s="145"/>
      <c r="AS982" s="145"/>
      <c r="AT982" s="145"/>
      <c r="AU982" s="145"/>
    </row>
    <row r="983" spans="1:47" outlineLevel="1">
      <c r="A983" s="146">
        <v>470</v>
      </c>
      <c r="B983" s="149" t="s">
        <v>873</v>
      </c>
      <c r="C983" s="165" t="s">
        <v>874</v>
      </c>
      <c r="D983" s="189" t="s">
        <v>124</v>
      </c>
      <c r="E983" s="151">
        <v>5</v>
      </c>
      <c r="F983" s="200"/>
      <c r="G983" s="151">
        <f t="shared" si="16"/>
        <v>0</v>
      </c>
      <c r="H983" s="176" t="s">
        <v>953</v>
      </c>
      <c r="I983" s="199"/>
      <c r="J983" s="145"/>
      <c r="K983" s="145"/>
      <c r="L983" s="145"/>
      <c r="M983" s="145"/>
      <c r="N983" s="145"/>
      <c r="O983" s="145"/>
      <c r="P983" s="145"/>
      <c r="Q983" s="145"/>
      <c r="R983" s="145" t="s">
        <v>125</v>
      </c>
      <c r="S983" s="145"/>
      <c r="T983" s="145"/>
      <c r="U983" s="145"/>
      <c r="V983" s="145"/>
      <c r="W983" s="145"/>
      <c r="X983" s="145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145"/>
      <c r="AN983" s="145"/>
      <c r="AO983" s="145"/>
      <c r="AP983" s="145"/>
      <c r="AQ983" s="145"/>
      <c r="AR983" s="145"/>
      <c r="AS983" s="145"/>
      <c r="AT983" s="145"/>
      <c r="AU983" s="145"/>
    </row>
    <row r="984" spans="1:47" ht="22.5" outlineLevel="1">
      <c r="A984" s="146">
        <v>471</v>
      </c>
      <c r="B984" s="149" t="s">
        <v>875</v>
      </c>
      <c r="C984" s="165" t="s">
        <v>876</v>
      </c>
      <c r="D984" s="189" t="s">
        <v>124</v>
      </c>
      <c r="E984" s="151">
        <v>1</v>
      </c>
      <c r="F984" s="200"/>
      <c r="G984" s="151">
        <f t="shared" si="16"/>
        <v>0</v>
      </c>
      <c r="H984" s="176" t="s">
        <v>953</v>
      </c>
      <c r="I984" s="199"/>
      <c r="J984" s="145"/>
      <c r="K984" s="145"/>
      <c r="L984" s="145"/>
      <c r="M984" s="145"/>
      <c r="N984" s="145"/>
      <c r="O984" s="145"/>
      <c r="P984" s="145"/>
      <c r="Q984" s="145"/>
      <c r="R984" s="145" t="s">
        <v>125</v>
      </c>
      <c r="S984" s="145"/>
      <c r="T984" s="145"/>
      <c r="U984" s="145"/>
      <c r="V984" s="145"/>
      <c r="W984" s="145"/>
      <c r="X984" s="145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145"/>
      <c r="AN984" s="145"/>
      <c r="AO984" s="145"/>
      <c r="AP984" s="145"/>
      <c r="AQ984" s="145"/>
      <c r="AR984" s="145"/>
      <c r="AS984" s="145"/>
      <c r="AT984" s="145"/>
      <c r="AU984" s="145"/>
    </row>
    <row r="985" spans="1:47" ht="22.5" outlineLevel="1">
      <c r="A985" s="146">
        <v>472</v>
      </c>
      <c r="B985" s="149" t="s">
        <v>877</v>
      </c>
      <c r="C985" s="165" t="s">
        <v>878</v>
      </c>
      <c r="D985" s="189" t="s">
        <v>124</v>
      </c>
      <c r="E985" s="151">
        <v>1</v>
      </c>
      <c r="F985" s="200"/>
      <c r="G985" s="151">
        <f t="shared" si="16"/>
        <v>0</v>
      </c>
      <c r="H985" s="176" t="s">
        <v>953</v>
      </c>
      <c r="I985" s="199"/>
      <c r="J985" s="145"/>
      <c r="K985" s="145"/>
      <c r="L985" s="145"/>
      <c r="M985" s="145"/>
      <c r="N985" s="145"/>
      <c r="O985" s="145"/>
      <c r="P985" s="145"/>
      <c r="Q985" s="145"/>
      <c r="R985" s="145" t="s">
        <v>125</v>
      </c>
      <c r="S985" s="145"/>
      <c r="T985" s="145"/>
      <c r="U985" s="145"/>
      <c r="V985" s="145"/>
      <c r="W985" s="145"/>
      <c r="X985" s="145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145"/>
      <c r="AN985" s="145"/>
      <c r="AO985" s="145"/>
      <c r="AP985" s="145"/>
      <c r="AQ985" s="145"/>
      <c r="AR985" s="145"/>
      <c r="AS985" s="145"/>
      <c r="AT985" s="145"/>
      <c r="AU985" s="145"/>
    </row>
    <row r="986" spans="1:47" ht="22.5" outlineLevel="1">
      <c r="A986" s="146">
        <v>473</v>
      </c>
      <c r="B986" s="149" t="s">
        <v>879</v>
      </c>
      <c r="C986" s="165" t="s">
        <v>880</v>
      </c>
      <c r="D986" s="189" t="s">
        <v>151</v>
      </c>
      <c r="E986" s="151">
        <v>0.5</v>
      </c>
      <c r="F986" s="200"/>
      <c r="G986" s="151">
        <f t="shared" si="16"/>
        <v>0</v>
      </c>
      <c r="H986" s="176" t="s">
        <v>953</v>
      </c>
      <c r="I986" s="199"/>
      <c r="J986" s="145"/>
      <c r="K986" s="145"/>
      <c r="L986" s="145"/>
      <c r="M986" s="145"/>
      <c r="N986" s="145"/>
      <c r="O986" s="145"/>
      <c r="P986" s="145"/>
      <c r="Q986" s="145"/>
      <c r="R986" s="145" t="s">
        <v>125</v>
      </c>
      <c r="S986" s="145"/>
      <c r="T986" s="145"/>
      <c r="U986" s="145"/>
      <c r="V986" s="145"/>
      <c r="W986" s="145"/>
      <c r="X986" s="145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145"/>
      <c r="AN986" s="145"/>
      <c r="AO986" s="145"/>
      <c r="AP986" s="145"/>
      <c r="AQ986" s="145"/>
      <c r="AR986" s="145"/>
      <c r="AS986" s="145"/>
      <c r="AT986" s="145"/>
      <c r="AU986" s="145"/>
    </row>
    <row r="987" spans="1:47" ht="22.5" outlineLevel="1">
      <c r="A987" s="146">
        <v>474</v>
      </c>
      <c r="B987" s="149" t="s">
        <v>881</v>
      </c>
      <c r="C987" s="165" t="s">
        <v>882</v>
      </c>
      <c r="D987" s="189" t="s">
        <v>151</v>
      </c>
      <c r="E987" s="151">
        <v>2.5</v>
      </c>
      <c r="F987" s="200"/>
      <c r="G987" s="151">
        <f t="shared" si="16"/>
        <v>0</v>
      </c>
      <c r="H987" s="176" t="s">
        <v>953</v>
      </c>
      <c r="I987" s="199"/>
      <c r="J987" s="145"/>
      <c r="K987" s="145"/>
      <c r="L987" s="145"/>
      <c r="M987" s="145"/>
      <c r="N987" s="145"/>
      <c r="O987" s="145"/>
      <c r="P987" s="145"/>
      <c r="Q987" s="145"/>
      <c r="R987" s="145" t="s">
        <v>125</v>
      </c>
      <c r="S987" s="145"/>
      <c r="T987" s="145"/>
      <c r="U987" s="145"/>
      <c r="V987" s="145"/>
      <c r="W987" s="145"/>
      <c r="X987" s="145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145"/>
      <c r="AN987" s="145"/>
      <c r="AO987" s="145"/>
      <c r="AP987" s="145"/>
      <c r="AQ987" s="145"/>
      <c r="AR987" s="145"/>
      <c r="AS987" s="145"/>
      <c r="AT987" s="145"/>
      <c r="AU987" s="145"/>
    </row>
    <row r="988" spans="1:47" outlineLevel="1">
      <c r="A988" s="146">
        <v>475</v>
      </c>
      <c r="B988" s="149" t="s">
        <v>883</v>
      </c>
      <c r="C988" s="165" t="s">
        <v>884</v>
      </c>
      <c r="D988" s="189" t="s">
        <v>124</v>
      </c>
      <c r="E988" s="151">
        <v>14</v>
      </c>
      <c r="F988" s="200"/>
      <c r="G988" s="151">
        <f t="shared" si="16"/>
        <v>0</v>
      </c>
      <c r="H988" s="176" t="s">
        <v>953</v>
      </c>
      <c r="I988" s="199"/>
      <c r="J988" s="145"/>
      <c r="K988" s="145"/>
      <c r="L988" s="145"/>
      <c r="M988" s="145"/>
      <c r="N988" s="145"/>
      <c r="O988" s="145"/>
      <c r="P988" s="145"/>
      <c r="Q988" s="145"/>
      <c r="R988" s="145" t="s">
        <v>125</v>
      </c>
      <c r="S988" s="145"/>
      <c r="T988" s="145"/>
      <c r="U988" s="145"/>
      <c r="V988" s="145"/>
      <c r="W988" s="145"/>
      <c r="X988" s="145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145"/>
      <c r="AN988" s="145"/>
      <c r="AO988" s="145"/>
      <c r="AP988" s="145"/>
      <c r="AQ988" s="145"/>
      <c r="AR988" s="145"/>
      <c r="AS988" s="145"/>
      <c r="AT988" s="145"/>
      <c r="AU988" s="145"/>
    </row>
    <row r="989" spans="1:47" outlineLevel="1">
      <c r="A989" s="146">
        <v>476</v>
      </c>
      <c r="B989" s="149" t="s">
        <v>885</v>
      </c>
      <c r="C989" s="165" t="s">
        <v>886</v>
      </c>
      <c r="D989" s="189" t="s">
        <v>124</v>
      </c>
      <c r="E989" s="151">
        <v>2</v>
      </c>
      <c r="F989" s="200"/>
      <c r="G989" s="151">
        <f t="shared" si="16"/>
        <v>0</v>
      </c>
      <c r="H989" s="176" t="s">
        <v>953</v>
      </c>
      <c r="I989" s="199"/>
      <c r="J989" s="145"/>
      <c r="K989" s="145"/>
      <c r="L989" s="145"/>
      <c r="M989" s="145"/>
      <c r="N989" s="145"/>
      <c r="O989" s="145"/>
      <c r="P989" s="145"/>
      <c r="Q989" s="145"/>
      <c r="R989" s="145" t="s">
        <v>125</v>
      </c>
      <c r="S989" s="145"/>
      <c r="T989" s="145"/>
      <c r="U989" s="145"/>
      <c r="V989" s="145"/>
      <c r="W989" s="145"/>
      <c r="X989" s="145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145"/>
      <c r="AN989" s="145"/>
      <c r="AO989" s="145"/>
      <c r="AP989" s="145"/>
      <c r="AQ989" s="145"/>
      <c r="AR989" s="145"/>
      <c r="AS989" s="145"/>
      <c r="AT989" s="145"/>
      <c r="AU989" s="145"/>
    </row>
    <row r="990" spans="1:47" outlineLevel="1">
      <c r="A990" s="146">
        <v>477</v>
      </c>
      <c r="B990" s="149" t="s">
        <v>887</v>
      </c>
      <c r="C990" s="165" t="s">
        <v>888</v>
      </c>
      <c r="D990" s="189" t="s">
        <v>124</v>
      </c>
      <c r="E990" s="151">
        <v>6</v>
      </c>
      <c r="F990" s="200"/>
      <c r="G990" s="151">
        <f t="shared" si="16"/>
        <v>0</v>
      </c>
      <c r="H990" s="176" t="s">
        <v>953</v>
      </c>
      <c r="I990" s="199"/>
      <c r="J990" s="145"/>
      <c r="K990" s="145"/>
      <c r="L990" s="145"/>
      <c r="M990" s="145"/>
      <c r="N990" s="145"/>
      <c r="O990" s="145"/>
      <c r="P990" s="145"/>
      <c r="Q990" s="145"/>
      <c r="R990" s="145" t="s">
        <v>125</v>
      </c>
      <c r="S990" s="145"/>
      <c r="T990" s="145"/>
      <c r="U990" s="145"/>
      <c r="V990" s="145"/>
      <c r="W990" s="145"/>
      <c r="X990" s="145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145"/>
      <c r="AN990" s="145"/>
      <c r="AO990" s="145"/>
      <c r="AP990" s="145"/>
      <c r="AQ990" s="145"/>
      <c r="AR990" s="145"/>
      <c r="AS990" s="145"/>
      <c r="AT990" s="145"/>
      <c r="AU990" s="145"/>
    </row>
    <row r="991" spans="1:47" outlineLevel="1">
      <c r="A991" s="146">
        <v>478</v>
      </c>
      <c r="B991" s="149" t="s">
        <v>889</v>
      </c>
      <c r="C991" s="165" t="s">
        <v>890</v>
      </c>
      <c r="D991" s="189" t="s">
        <v>151</v>
      </c>
      <c r="E991" s="151">
        <v>0.3</v>
      </c>
      <c r="F991" s="200"/>
      <c r="G991" s="151">
        <f t="shared" si="16"/>
        <v>0</v>
      </c>
      <c r="H991" s="176" t="s">
        <v>953</v>
      </c>
      <c r="I991" s="199"/>
      <c r="J991" s="145"/>
      <c r="K991" s="145"/>
      <c r="L991" s="145"/>
      <c r="M991" s="145"/>
      <c r="N991" s="145"/>
      <c r="O991" s="145"/>
      <c r="P991" s="145"/>
      <c r="Q991" s="145"/>
      <c r="R991" s="145" t="s">
        <v>125</v>
      </c>
      <c r="S991" s="145"/>
      <c r="T991" s="145"/>
      <c r="U991" s="145"/>
      <c r="V991" s="145"/>
      <c r="W991" s="145"/>
      <c r="X991" s="145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145"/>
      <c r="AN991" s="145"/>
      <c r="AO991" s="145"/>
      <c r="AP991" s="145"/>
      <c r="AQ991" s="145"/>
      <c r="AR991" s="145"/>
      <c r="AS991" s="145"/>
      <c r="AT991" s="145"/>
      <c r="AU991" s="145"/>
    </row>
    <row r="992" spans="1:47" ht="22.5" outlineLevel="1">
      <c r="A992" s="146">
        <v>479</v>
      </c>
      <c r="B992" s="149" t="s">
        <v>891</v>
      </c>
      <c r="C992" s="165" t="s">
        <v>892</v>
      </c>
      <c r="D992" s="189" t="s">
        <v>234</v>
      </c>
      <c r="E992" s="151">
        <v>6.2</v>
      </c>
      <c r="F992" s="200"/>
      <c r="G992" s="151">
        <f t="shared" si="16"/>
        <v>0</v>
      </c>
      <c r="H992" s="176" t="s">
        <v>953</v>
      </c>
      <c r="I992" s="199"/>
      <c r="J992" s="145"/>
      <c r="K992" s="145"/>
      <c r="L992" s="145"/>
      <c r="M992" s="145"/>
      <c r="N992" s="145"/>
      <c r="O992" s="145"/>
      <c r="P992" s="145"/>
      <c r="Q992" s="145"/>
      <c r="R992" s="145" t="s">
        <v>125</v>
      </c>
      <c r="S992" s="145"/>
      <c r="T992" s="145"/>
      <c r="U992" s="145"/>
      <c r="V992" s="145"/>
      <c r="W992" s="145"/>
      <c r="X992" s="145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145"/>
      <c r="AN992" s="145"/>
      <c r="AO992" s="145"/>
      <c r="AP992" s="145"/>
      <c r="AQ992" s="145"/>
      <c r="AR992" s="145"/>
      <c r="AS992" s="145"/>
      <c r="AT992" s="145"/>
      <c r="AU992" s="145"/>
    </row>
    <row r="993" spans="1:47" outlineLevel="1">
      <c r="A993" s="146">
        <v>480</v>
      </c>
      <c r="B993" s="149" t="s">
        <v>893</v>
      </c>
      <c r="C993" s="165" t="s">
        <v>894</v>
      </c>
      <c r="D993" s="189" t="s">
        <v>234</v>
      </c>
      <c r="E993" s="151">
        <v>2</v>
      </c>
      <c r="F993" s="200"/>
      <c r="G993" s="151">
        <f t="shared" si="16"/>
        <v>0</v>
      </c>
      <c r="H993" s="176" t="s">
        <v>953</v>
      </c>
      <c r="I993" s="199"/>
      <c r="J993" s="145"/>
      <c r="K993" s="145"/>
      <c r="L993" s="145"/>
      <c r="M993" s="145"/>
      <c r="N993" s="145"/>
      <c r="O993" s="145"/>
      <c r="P993" s="145"/>
      <c r="Q993" s="145"/>
      <c r="R993" s="145" t="s">
        <v>125</v>
      </c>
      <c r="S993" s="145"/>
      <c r="T993" s="145"/>
      <c r="U993" s="145"/>
      <c r="V993" s="145"/>
      <c r="W993" s="145"/>
      <c r="X993" s="145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145"/>
      <c r="AN993" s="145"/>
      <c r="AO993" s="145"/>
      <c r="AP993" s="145"/>
      <c r="AQ993" s="145"/>
      <c r="AR993" s="145"/>
      <c r="AS993" s="145"/>
      <c r="AT993" s="145"/>
      <c r="AU993" s="145"/>
    </row>
    <row r="994" spans="1:47" outlineLevel="1">
      <c r="A994" s="146">
        <v>481</v>
      </c>
      <c r="B994" s="149" t="s">
        <v>895</v>
      </c>
      <c r="C994" s="165" t="s">
        <v>896</v>
      </c>
      <c r="D994" s="189" t="s">
        <v>0</v>
      </c>
      <c r="E994" s="151">
        <v>2</v>
      </c>
      <c r="F994" s="200"/>
      <c r="G994" s="151">
        <f t="shared" si="16"/>
        <v>0</v>
      </c>
      <c r="H994" s="176" t="s">
        <v>954</v>
      </c>
      <c r="I994" s="199"/>
      <c r="J994" s="145"/>
      <c r="K994" s="145"/>
      <c r="L994" s="145"/>
      <c r="M994" s="145"/>
      <c r="N994" s="145"/>
      <c r="O994" s="145"/>
      <c r="P994" s="145"/>
      <c r="Q994" s="145"/>
      <c r="R994" s="145" t="s">
        <v>125</v>
      </c>
      <c r="S994" s="145"/>
      <c r="T994" s="145"/>
      <c r="U994" s="145"/>
      <c r="V994" s="145"/>
      <c r="W994" s="145"/>
      <c r="X994" s="145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145"/>
      <c r="AN994" s="145"/>
      <c r="AO994" s="145"/>
      <c r="AP994" s="145"/>
      <c r="AQ994" s="145"/>
      <c r="AR994" s="145"/>
      <c r="AS994" s="145"/>
      <c r="AT994" s="145"/>
      <c r="AU994" s="145"/>
    </row>
    <row r="995" spans="1:47">
      <c r="A995" s="147" t="s">
        <v>120</v>
      </c>
      <c r="B995" s="150" t="s">
        <v>92</v>
      </c>
      <c r="C995" s="167" t="s">
        <v>93</v>
      </c>
      <c r="D995" s="191"/>
      <c r="E995" s="152"/>
      <c r="F995" s="201"/>
      <c r="G995" s="152">
        <f>SUMIF(R996:R1027,"&lt;&gt;NOR",G996:G1027)</f>
        <v>0</v>
      </c>
      <c r="H995" s="177"/>
      <c r="I995" s="199"/>
      <c r="R995" t="s">
        <v>121</v>
      </c>
    </row>
    <row r="996" spans="1:47" outlineLevel="1">
      <c r="A996" s="146">
        <v>482</v>
      </c>
      <c r="B996" s="149" t="s">
        <v>897</v>
      </c>
      <c r="C996" s="165" t="s">
        <v>898</v>
      </c>
      <c r="D996" s="189" t="s">
        <v>151</v>
      </c>
      <c r="E996" s="200">
        <v>248.7</v>
      </c>
      <c r="F996" s="200"/>
      <c r="G996" s="200">
        <f>ROUND(E996*F996,2)</f>
        <v>0</v>
      </c>
      <c r="H996" s="176" t="s">
        <v>954</v>
      </c>
      <c r="I996" s="199"/>
      <c r="J996" s="145"/>
      <c r="K996" s="145"/>
      <c r="L996" s="145"/>
      <c r="M996" s="145"/>
      <c r="N996" s="145"/>
      <c r="O996" s="145"/>
      <c r="P996" s="145"/>
      <c r="Q996" s="145"/>
      <c r="R996" s="145" t="s">
        <v>125</v>
      </c>
      <c r="S996" s="145"/>
      <c r="T996" s="145"/>
      <c r="U996" s="145"/>
      <c r="V996" s="145"/>
      <c r="W996" s="145"/>
      <c r="X996" s="145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145"/>
      <c r="AN996" s="145"/>
      <c r="AO996" s="145"/>
      <c r="AP996" s="145"/>
      <c r="AQ996" s="145"/>
      <c r="AR996" s="145"/>
      <c r="AS996" s="145"/>
      <c r="AT996" s="145"/>
      <c r="AU996" s="145"/>
    </row>
    <row r="997" spans="1:47" outlineLevel="1">
      <c r="A997" s="146"/>
      <c r="B997" s="149"/>
      <c r="C997" s="166" t="s">
        <v>462</v>
      </c>
      <c r="D997" s="190"/>
      <c r="E997" s="181"/>
      <c r="F997" s="200"/>
      <c r="G997" s="200"/>
      <c r="H997" s="176">
        <v>0</v>
      </c>
      <c r="I997" s="199"/>
      <c r="J997" s="145"/>
      <c r="K997" s="145"/>
      <c r="L997" s="145"/>
      <c r="M997" s="145"/>
      <c r="N997" s="145"/>
      <c r="O997" s="145"/>
      <c r="P997" s="145"/>
      <c r="Q997" s="145"/>
      <c r="R997" s="145" t="s">
        <v>127</v>
      </c>
      <c r="S997" s="145">
        <v>0</v>
      </c>
      <c r="T997" s="145"/>
      <c r="U997" s="145"/>
      <c r="V997" s="145"/>
      <c r="W997" s="145"/>
      <c r="X997" s="145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145"/>
      <c r="AN997" s="145"/>
      <c r="AO997" s="145"/>
      <c r="AP997" s="145"/>
      <c r="AQ997" s="145"/>
      <c r="AR997" s="145"/>
      <c r="AS997" s="145"/>
      <c r="AT997" s="145"/>
      <c r="AU997" s="145"/>
    </row>
    <row r="998" spans="1:47" outlineLevel="1">
      <c r="A998" s="146"/>
      <c r="B998" s="149"/>
      <c r="C998" s="166" t="s">
        <v>493</v>
      </c>
      <c r="D998" s="190"/>
      <c r="E998" s="181">
        <v>111.1</v>
      </c>
      <c r="F998" s="200"/>
      <c r="G998" s="200"/>
      <c r="H998" s="176">
        <v>0</v>
      </c>
      <c r="I998" s="199"/>
      <c r="J998" s="145"/>
      <c r="K998" s="145"/>
      <c r="L998" s="145"/>
      <c r="M998" s="145"/>
      <c r="N998" s="145"/>
      <c r="O998" s="145"/>
      <c r="P998" s="145"/>
      <c r="Q998" s="145"/>
      <c r="R998" s="145" t="s">
        <v>127</v>
      </c>
      <c r="S998" s="145">
        <v>0</v>
      </c>
      <c r="T998" s="145"/>
      <c r="U998" s="145"/>
      <c r="V998" s="145"/>
      <c r="W998" s="145"/>
      <c r="X998" s="145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145"/>
      <c r="AN998" s="145"/>
      <c r="AO998" s="145"/>
      <c r="AP998" s="145"/>
      <c r="AQ998" s="145"/>
      <c r="AR998" s="145"/>
      <c r="AS998" s="145"/>
      <c r="AT998" s="145"/>
      <c r="AU998" s="145"/>
    </row>
    <row r="999" spans="1:47" outlineLevel="1">
      <c r="A999" s="146"/>
      <c r="B999" s="149"/>
      <c r="C999" s="166" t="s">
        <v>494</v>
      </c>
      <c r="D999" s="190"/>
      <c r="E999" s="181">
        <v>123.1</v>
      </c>
      <c r="F999" s="200"/>
      <c r="G999" s="200"/>
      <c r="H999" s="176">
        <v>0</v>
      </c>
      <c r="I999" s="199"/>
      <c r="J999" s="145"/>
      <c r="K999" s="145"/>
      <c r="L999" s="145"/>
      <c r="M999" s="145"/>
      <c r="N999" s="145"/>
      <c r="O999" s="145"/>
      <c r="P999" s="145"/>
      <c r="Q999" s="145"/>
      <c r="R999" s="145" t="s">
        <v>127</v>
      </c>
      <c r="S999" s="145">
        <v>0</v>
      </c>
      <c r="T999" s="145"/>
      <c r="U999" s="145"/>
      <c r="V999" s="145"/>
      <c r="W999" s="145"/>
      <c r="X999" s="145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145"/>
      <c r="AN999" s="145"/>
      <c r="AO999" s="145"/>
      <c r="AP999" s="145"/>
      <c r="AQ999" s="145"/>
      <c r="AR999" s="145"/>
      <c r="AS999" s="145"/>
      <c r="AT999" s="145"/>
      <c r="AU999" s="145"/>
    </row>
    <row r="1000" spans="1:47" outlineLevel="1">
      <c r="A1000" s="146"/>
      <c r="B1000" s="149"/>
      <c r="C1000" s="166" t="s">
        <v>899</v>
      </c>
      <c r="D1000" s="190"/>
      <c r="E1000" s="181">
        <v>14.5</v>
      </c>
      <c r="F1000" s="200"/>
      <c r="G1000" s="200"/>
      <c r="H1000" s="176">
        <v>0</v>
      </c>
      <c r="I1000" s="199"/>
      <c r="J1000" s="145"/>
      <c r="K1000" s="145"/>
      <c r="L1000" s="145"/>
      <c r="M1000" s="145"/>
      <c r="N1000" s="145"/>
      <c r="O1000" s="145"/>
      <c r="P1000" s="145"/>
      <c r="Q1000" s="145"/>
      <c r="R1000" s="145" t="s">
        <v>127</v>
      </c>
      <c r="S1000" s="145">
        <v>0</v>
      </c>
      <c r="T1000" s="145"/>
      <c r="U1000" s="145"/>
      <c r="V1000" s="145"/>
      <c r="W1000" s="145"/>
      <c r="X1000" s="145"/>
      <c r="Y1000" s="145"/>
      <c r="Z1000" s="145"/>
      <c r="AA1000" s="145"/>
      <c r="AB1000" s="145"/>
      <c r="AC1000" s="145"/>
      <c r="AD1000" s="145"/>
      <c r="AE1000" s="145"/>
      <c r="AF1000" s="145"/>
      <c r="AG1000" s="145"/>
      <c r="AH1000" s="145"/>
      <c r="AI1000" s="145"/>
      <c r="AJ1000" s="145"/>
      <c r="AK1000" s="145"/>
      <c r="AL1000" s="145"/>
      <c r="AM1000" s="145"/>
      <c r="AN1000" s="145"/>
      <c r="AO1000" s="145"/>
      <c r="AP1000" s="145"/>
      <c r="AQ1000" s="145"/>
      <c r="AR1000" s="145"/>
      <c r="AS1000" s="145"/>
      <c r="AT1000" s="145"/>
      <c r="AU1000" s="145"/>
    </row>
    <row r="1001" spans="1:47" outlineLevel="1">
      <c r="A1001" s="146">
        <v>483</v>
      </c>
      <c r="B1001" s="149" t="s">
        <v>900</v>
      </c>
      <c r="C1001" s="165" t="s">
        <v>901</v>
      </c>
      <c r="D1001" s="189" t="s">
        <v>234</v>
      </c>
      <c r="E1001" s="200">
        <v>145</v>
      </c>
      <c r="F1001" s="200"/>
      <c r="G1001" s="200">
        <f>ROUND(E1001*F1001,2)</f>
        <v>0</v>
      </c>
      <c r="H1001" s="176" t="s">
        <v>954</v>
      </c>
      <c r="I1001" s="199"/>
      <c r="J1001" s="145"/>
      <c r="K1001" s="145"/>
      <c r="L1001" s="145"/>
      <c r="M1001" s="145"/>
      <c r="N1001" s="145"/>
      <c r="O1001" s="145"/>
      <c r="P1001" s="145"/>
      <c r="Q1001" s="145"/>
      <c r="R1001" s="145" t="s">
        <v>125</v>
      </c>
      <c r="S1001" s="145"/>
      <c r="T1001" s="145"/>
      <c r="U1001" s="145"/>
      <c r="V1001" s="145"/>
      <c r="W1001" s="145"/>
      <c r="X1001" s="145"/>
      <c r="Y1001" s="145"/>
      <c r="Z1001" s="145"/>
      <c r="AA1001" s="145"/>
      <c r="AB1001" s="145"/>
      <c r="AC1001" s="145"/>
      <c r="AD1001" s="145"/>
      <c r="AE1001" s="145"/>
      <c r="AF1001" s="145"/>
      <c r="AG1001" s="145"/>
      <c r="AH1001" s="145"/>
      <c r="AI1001" s="145"/>
      <c r="AJ1001" s="145"/>
      <c r="AK1001" s="145"/>
      <c r="AL1001" s="145"/>
      <c r="AM1001" s="145"/>
      <c r="AN1001" s="145"/>
      <c r="AO1001" s="145"/>
      <c r="AP1001" s="145"/>
      <c r="AQ1001" s="145"/>
      <c r="AR1001" s="145"/>
      <c r="AS1001" s="145"/>
      <c r="AT1001" s="145"/>
      <c r="AU1001" s="145"/>
    </row>
    <row r="1002" spans="1:47" outlineLevel="1">
      <c r="A1002" s="146"/>
      <c r="B1002" s="149"/>
      <c r="C1002" s="166" t="s">
        <v>747</v>
      </c>
      <c r="D1002" s="190"/>
      <c r="E1002" s="181">
        <v>145</v>
      </c>
      <c r="F1002" s="200"/>
      <c r="G1002" s="200"/>
      <c r="H1002" s="176">
        <v>0</v>
      </c>
      <c r="I1002" s="199"/>
      <c r="J1002" s="145"/>
      <c r="K1002" s="145"/>
      <c r="L1002" s="145"/>
      <c r="M1002" s="145"/>
      <c r="N1002" s="145"/>
      <c r="O1002" s="145"/>
      <c r="P1002" s="145"/>
      <c r="Q1002" s="145"/>
      <c r="R1002" s="145" t="s">
        <v>127</v>
      </c>
      <c r="S1002" s="145">
        <v>0</v>
      </c>
      <c r="T1002" s="145"/>
      <c r="U1002" s="145"/>
      <c r="V1002" s="145"/>
      <c r="W1002" s="145"/>
      <c r="X1002" s="145"/>
      <c r="Y1002" s="145"/>
      <c r="Z1002" s="145"/>
      <c r="AA1002" s="145"/>
      <c r="AB1002" s="145"/>
      <c r="AC1002" s="145"/>
      <c r="AD1002" s="145"/>
      <c r="AE1002" s="145"/>
      <c r="AF1002" s="145"/>
      <c r="AG1002" s="145"/>
      <c r="AH1002" s="145"/>
      <c r="AI1002" s="145"/>
      <c r="AJ1002" s="145"/>
      <c r="AK1002" s="145"/>
      <c r="AL1002" s="145"/>
      <c r="AM1002" s="145"/>
      <c r="AN1002" s="145"/>
      <c r="AO1002" s="145"/>
      <c r="AP1002" s="145"/>
      <c r="AQ1002" s="145"/>
      <c r="AR1002" s="145"/>
      <c r="AS1002" s="145"/>
      <c r="AT1002" s="145"/>
      <c r="AU1002" s="145"/>
    </row>
    <row r="1003" spans="1:47" outlineLevel="1">
      <c r="A1003" s="146">
        <v>484</v>
      </c>
      <c r="B1003" s="149" t="s">
        <v>902</v>
      </c>
      <c r="C1003" s="165" t="s">
        <v>903</v>
      </c>
      <c r="D1003" s="189" t="s">
        <v>234</v>
      </c>
      <c r="E1003" s="200">
        <v>145</v>
      </c>
      <c r="F1003" s="200"/>
      <c r="G1003" s="200">
        <f>ROUND(E1003*F1003,2)</f>
        <v>0</v>
      </c>
      <c r="H1003" s="176" t="s">
        <v>954</v>
      </c>
      <c r="I1003" s="199"/>
      <c r="J1003" s="145"/>
      <c r="K1003" s="145"/>
      <c r="L1003" s="145"/>
      <c r="M1003" s="145"/>
      <c r="N1003" s="145"/>
      <c r="O1003" s="145"/>
      <c r="P1003" s="145"/>
      <c r="Q1003" s="145"/>
      <c r="R1003" s="145" t="s">
        <v>125</v>
      </c>
      <c r="S1003" s="145"/>
      <c r="T1003" s="145"/>
      <c r="U1003" s="145"/>
      <c r="V1003" s="145"/>
      <c r="W1003" s="145"/>
      <c r="X1003" s="145"/>
      <c r="Y1003" s="145"/>
      <c r="Z1003" s="145"/>
      <c r="AA1003" s="145"/>
      <c r="AB1003" s="145"/>
      <c r="AC1003" s="145"/>
      <c r="AD1003" s="145"/>
      <c r="AE1003" s="145"/>
      <c r="AF1003" s="145"/>
      <c r="AG1003" s="145"/>
      <c r="AH1003" s="145"/>
      <c r="AI1003" s="145"/>
      <c r="AJ1003" s="145"/>
      <c r="AK1003" s="145"/>
      <c r="AL1003" s="145"/>
      <c r="AM1003" s="145"/>
      <c r="AN1003" s="145"/>
      <c r="AO1003" s="145"/>
      <c r="AP1003" s="145"/>
      <c r="AQ1003" s="145"/>
      <c r="AR1003" s="145"/>
      <c r="AS1003" s="145"/>
      <c r="AT1003" s="145"/>
      <c r="AU1003" s="145"/>
    </row>
    <row r="1004" spans="1:47" outlineLevel="1">
      <c r="A1004" s="146"/>
      <c r="B1004" s="149"/>
      <c r="C1004" s="166" t="s">
        <v>747</v>
      </c>
      <c r="D1004" s="190"/>
      <c r="E1004" s="181">
        <v>145</v>
      </c>
      <c r="F1004" s="200"/>
      <c r="G1004" s="200"/>
      <c r="H1004" s="176">
        <v>0</v>
      </c>
      <c r="I1004" s="199"/>
      <c r="J1004" s="145"/>
      <c r="K1004" s="145"/>
      <c r="L1004" s="145"/>
      <c r="M1004" s="145"/>
      <c r="N1004" s="145"/>
      <c r="O1004" s="145"/>
      <c r="P1004" s="145"/>
      <c r="Q1004" s="145"/>
      <c r="R1004" s="145" t="s">
        <v>127</v>
      </c>
      <c r="S1004" s="145">
        <v>0</v>
      </c>
      <c r="T1004" s="145"/>
      <c r="U1004" s="145"/>
      <c r="V1004" s="145"/>
      <c r="W1004" s="145"/>
      <c r="X1004" s="145"/>
      <c r="Y1004" s="145"/>
      <c r="Z1004" s="145"/>
      <c r="AA1004" s="145"/>
      <c r="AB1004" s="145"/>
      <c r="AC1004" s="145"/>
      <c r="AD1004" s="145"/>
      <c r="AE1004" s="145"/>
      <c r="AF1004" s="145"/>
      <c r="AG1004" s="145"/>
      <c r="AH1004" s="145"/>
      <c r="AI1004" s="145"/>
      <c r="AJ1004" s="145"/>
      <c r="AK1004" s="145"/>
      <c r="AL1004" s="145"/>
      <c r="AM1004" s="145"/>
      <c r="AN1004" s="145"/>
      <c r="AO1004" s="145"/>
      <c r="AP1004" s="145"/>
      <c r="AQ1004" s="145"/>
      <c r="AR1004" s="145"/>
      <c r="AS1004" s="145"/>
      <c r="AT1004" s="145"/>
      <c r="AU1004" s="145"/>
    </row>
    <row r="1005" spans="1:47" outlineLevel="1">
      <c r="A1005" s="146">
        <v>485</v>
      </c>
      <c r="B1005" s="149" t="s">
        <v>904</v>
      </c>
      <c r="C1005" s="165" t="s">
        <v>905</v>
      </c>
      <c r="D1005" s="189" t="s">
        <v>151</v>
      </c>
      <c r="E1005" s="200">
        <v>254.2</v>
      </c>
      <c r="F1005" s="200"/>
      <c r="G1005" s="200">
        <f>ROUND(E1005*F1005,2)</f>
        <v>0</v>
      </c>
      <c r="H1005" s="176" t="s">
        <v>954</v>
      </c>
      <c r="I1005" s="199"/>
      <c r="J1005" s="145"/>
      <c r="K1005" s="145"/>
      <c r="L1005" s="145"/>
      <c r="M1005" s="145"/>
      <c r="N1005" s="145"/>
      <c r="O1005" s="145"/>
      <c r="P1005" s="145"/>
      <c r="Q1005" s="145"/>
      <c r="R1005" s="145" t="s">
        <v>125</v>
      </c>
      <c r="S1005" s="145"/>
      <c r="T1005" s="145"/>
      <c r="U1005" s="145"/>
      <c r="V1005" s="145"/>
      <c r="W1005" s="145"/>
      <c r="X1005" s="145"/>
      <c r="Y1005" s="145"/>
      <c r="Z1005" s="145"/>
      <c r="AA1005" s="145"/>
      <c r="AB1005" s="145"/>
      <c r="AC1005" s="145"/>
      <c r="AD1005" s="145"/>
      <c r="AE1005" s="145"/>
      <c r="AF1005" s="145"/>
      <c r="AG1005" s="145"/>
      <c r="AH1005" s="145"/>
      <c r="AI1005" s="145"/>
      <c r="AJ1005" s="145"/>
      <c r="AK1005" s="145"/>
      <c r="AL1005" s="145"/>
      <c r="AM1005" s="145"/>
      <c r="AN1005" s="145"/>
      <c r="AO1005" s="145"/>
      <c r="AP1005" s="145"/>
      <c r="AQ1005" s="145"/>
      <c r="AR1005" s="145"/>
      <c r="AS1005" s="145"/>
      <c r="AT1005" s="145"/>
      <c r="AU1005" s="145"/>
    </row>
    <row r="1006" spans="1:47" outlineLevel="1">
      <c r="A1006" s="146"/>
      <c r="B1006" s="149"/>
      <c r="C1006" s="166" t="s">
        <v>462</v>
      </c>
      <c r="D1006" s="190"/>
      <c r="E1006" s="181"/>
      <c r="F1006" s="200"/>
      <c r="G1006" s="200"/>
      <c r="H1006" s="176">
        <v>0</v>
      </c>
      <c r="I1006" s="199"/>
      <c r="J1006" s="145"/>
      <c r="K1006" s="145"/>
      <c r="L1006" s="145"/>
      <c r="M1006" s="145"/>
      <c r="N1006" s="145"/>
      <c r="O1006" s="145"/>
      <c r="P1006" s="145"/>
      <c r="Q1006" s="145"/>
      <c r="R1006" s="145" t="s">
        <v>127</v>
      </c>
      <c r="S1006" s="145">
        <v>0</v>
      </c>
      <c r="T1006" s="145"/>
      <c r="U1006" s="145"/>
      <c r="V1006" s="145"/>
      <c r="W1006" s="145"/>
      <c r="X1006" s="145"/>
      <c r="Y1006" s="145"/>
      <c r="Z1006" s="145"/>
      <c r="AA1006" s="145"/>
      <c r="AB1006" s="145"/>
      <c r="AC1006" s="145"/>
      <c r="AD1006" s="145"/>
      <c r="AE1006" s="145"/>
      <c r="AF1006" s="145"/>
      <c r="AG1006" s="145"/>
      <c r="AH1006" s="145"/>
      <c r="AI1006" s="145"/>
      <c r="AJ1006" s="145"/>
      <c r="AK1006" s="145"/>
      <c r="AL1006" s="145"/>
      <c r="AM1006" s="145"/>
      <c r="AN1006" s="145"/>
      <c r="AO1006" s="145"/>
      <c r="AP1006" s="145"/>
      <c r="AQ1006" s="145"/>
      <c r="AR1006" s="145"/>
      <c r="AS1006" s="145"/>
      <c r="AT1006" s="145"/>
      <c r="AU1006" s="145"/>
    </row>
    <row r="1007" spans="1:47" outlineLevel="1">
      <c r="A1007" s="146"/>
      <c r="B1007" s="149"/>
      <c r="C1007" s="166" t="s">
        <v>1654</v>
      </c>
      <c r="D1007" s="190"/>
      <c r="E1007" s="181">
        <v>121.1</v>
      </c>
      <c r="F1007" s="200"/>
      <c r="G1007" s="200"/>
      <c r="H1007" s="176">
        <v>0</v>
      </c>
      <c r="I1007" s="199"/>
      <c r="J1007" s="145"/>
      <c r="K1007" s="145"/>
      <c r="L1007" s="145"/>
      <c r="M1007" s="145"/>
      <c r="N1007" s="145"/>
      <c r="O1007" s="145"/>
      <c r="P1007" s="145"/>
      <c r="Q1007" s="145"/>
      <c r="R1007" s="145" t="s">
        <v>127</v>
      </c>
      <c r="S1007" s="145">
        <v>0</v>
      </c>
      <c r="T1007" s="145"/>
      <c r="U1007" s="145"/>
      <c r="V1007" s="145"/>
      <c r="W1007" s="145"/>
      <c r="X1007" s="145"/>
      <c r="Y1007" s="145"/>
      <c r="Z1007" s="145"/>
      <c r="AA1007" s="145"/>
      <c r="AB1007" s="145"/>
      <c r="AC1007" s="145"/>
      <c r="AD1007" s="145"/>
      <c r="AE1007" s="145"/>
      <c r="AF1007" s="145"/>
      <c r="AG1007" s="145"/>
      <c r="AH1007" s="145"/>
      <c r="AI1007" s="145"/>
      <c r="AJ1007" s="145"/>
      <c r="AK1007" s="145"/>
      <c r="AL1007" s="145"/>
      <c r="AM1007" s="145"/>
      <c r="AN1007" s="145"/>
      <c r="AO1007" s="145"/>
      <c r="AP1007" s="145"/>
      <c r="AQ1007" s="145"/>
      <c r="AR1007" s="145"/>
      <c r="AS1007" s="145"/>
      <c r="AT1007" s="145"/>
      <c r="AU1007" s="145"/>
    </row>
    <row r="1008" spans="1:47" outlineLevel="1">
      <c r="A1008" s="146"/>
      <c r="B1008" s="149"/>
      <c r="C1008" s="166" t="s">
        <v>1655</v>
      </c>
      <c r="D1008" s="190"/>
      <c r="E1008" s="181">
        <v>133.1</v>
      </c>
      <c r="F1008" s="200"/>
      <c r="G1008" s="200"/>
      <c r="H1008" s="176">
        <v>0</v>
      </c>
      <c r="I1008" s="199"/>
      <c r="J1008" s="145"/>
      <c r="K1008" s="145"/>
      <c r="L1008" s="145"/>
      <c r="M1008" s="145"/>
      <c r="N1008" s="145"/>
      <c r="O1008" s="145"/>
      <c r="P1008" s="145"/>
      <c r="Q1008" s="145"/>
      <c r="R1008" s="145" t="s">
        <v>127</v>
      </c>
      <c r="S1008" s="145">
        <v>0</v>
      </c>
      <c r="T1008" s="145"/>
      <c r="U1008" s="145"/>
      <c r="V1008" s="145"/>
      <c r="W1008" s="145"/>
      <c r="X1008" s="145"/>
      <c r="Y1008" s="145"/>
      <c r="Z1008" s="145"/>
      <c r="AA1008" s="145"/>
      <c r="AB1008" s="145"/>
      <c r="AC1008" s="145"/>
      <c r="AD1008" s="145"/>
      <c r="AE1008" s="145"/>
      <c r="AF1008" s="145"/>
      <c r="AG1008" s="145"/>
      <c r="AH1008" s="145"/>
      <c r="AI1008" s="145"/>
      <c r="AJ1008" s="145"/>
      <c r="AK1008" s="145"/>
      <c r="AL1008" s="145"/>
      <c r="AM1008" s="145"/>
      <c r="AN1008" s="145"/>
      <c r="AO1008" s="145"/>
      <c r="AP1008" s="145"/>
      <c r="AQ1008" s="145"/>
      <c r="AR1008" s="145"/>
      <c r="AS1008" s="145"/>
      <c r="AT1008" s="145"/>
      <c r="AU1008" s="145"/>
    </row>
    <row r="1009" spans="1:47" outlineLevel="1">
      <c r="A1009" s="146">
        <v>486</v>
      </c>
      <c r="B1009" s="149" t="s">
        <v>906</v>
      </c>
      <c r="C1009" s="165" t="s">
        <v>907</v>
      </c>
      <c r="D1009" s="189" t="s">
        <v>234</v>
      </c>
      <c r="E1009" s="200">
        <v>9.8000000000000007</v>
      </c>
      <c r="F1009" s="200"/>
      <c r="G1009" s="200">
        <f>ROUND(E1009*F1009,2)</f>
        <v>0</v>
      </c>
      <c r="H1009" s="176" t="s">
        <v>954</v>
      </c>
      <c r="I1009" s="199"/>
      <c r="J1009" s="145"/>
      <c r="K1009" s="145"/>
      <c r="L1009" s="145"/>
      <c r="M1009" s="145"/>
      <c r="N1009" s="145"/>
      <c r="O1009" s="145"/>
      <c r="P1009" s="145"/>
      <c r="Q1009" s="145"/>
      <c r="R1009" s="145" t="s">
        <v>125</v>
      </c>
      <c r="S1009" s="145"/>
      <c r="T1009" s="145"/>
      <c r="U1009" s="145"/>
      <c r="V1009" s="145"/>
      <c r="W1009" s="145"/>
      <c r="X1009" s="145"/>
      <c r="Y1009" s="145"/>
      <c r="Z1009" s="145"/>
      <c r="AA1009" s="145"/>
      <c r="AB1009" s="145"/>
      <c r="AC1009" s="145"/>
      <c r="AD1009" s="145"/>
      <c r="AE1009" s="145"/>
      <c r="AF1009" s="145"/>
      <c r="AG1009" s="145"/>
      <c r="AH1009" s="145"/>
      <c r="AI1009" s="145"/>
      <c r="AJ1009" s="145"/>
      <c r="AK1009" s="145"/>
      <c r="AL1009" s="145"/>
      <c r="AM1009" s="145"/>
      <c r="AN1009" s="145"/>
      <c r="AO1009" s="145"/>
      <c r="AP1009" s="145"/>
      <c r="AQ1009" s="145"/>
      <c r="AR1009" s="145"/>
      <c r="AS1009" s="145"/>
      <c r="AT1009" s="145"/>
      <c r="AU1009" s="145"/>
    </row>
    <row r="1010" spans="1:47" outlineLevel="1">
      <c r="A1010" s="146"/>
      <c r="B1010" s="149"/>
      <c r="C1010" s="166" t="s">
        <v>908</v>
      </c>
      <c r="D1010" s="190"/>
      <c r="E1010" s="181">
        <v>9.8000000000000007</v>
      </c>
      <c r="F1010" s="200"/>
      <c r="G1010" s="200"/>
      <c r="H1010" s="176">
        <v>0</v>
      </c>
      <c r="I1010" s="199"/>
      <c r="J1010" s="145"/>
      <c r="K1010" s="145"/>
      <c r="L1010" s="145"/>
      <c r="M1010" s="145"/>
      <c r="N1010" s="145"/>
      <c r="O1010" s="145"/>
      <c r="P1010" s="145"/>
      <c r="Q1010" s="145"/>
      <c r="R1010" s="145" t="s">
        <v>127</v>
      </c>
      <c r="S1010" s="145">
        <v>0</v>
      </c>
      <c r="T1010" s="145"/>
      <c r="U1010" s="145"/>
      <c r="V1010" s="145"/>
      <c r="W1010" s="145"/>
      <c r="X1010" s="145"/>
      <c r="Y1010" s="145"/>
      <c r="Z1010" s="145"/>
      <c r="AA1010" s="145"/>
      <c r="AB1010" s="145"/>
      <c r="AC1010" s="145"/>
      <c r="AD1010" s="145"/>
      <c r="AE1010" s="145"/>
      <c r="AF1010" s="145"/>
      <c r="AG1010" s="145"/>
      <c r="AH1010" s="145"/>
      <c r="AI1010" s="145"/>
      <c r="AJ1010" s="145"/>
      <c r="AK1010" s="145"/>
      <c r="AL1010" s="145"/>
      <c r="AM1010" s="145"/>
      <c r="AN1010" s="145"/>
      <c r="AO1010" s="145"/>
      <c r="AP1010" s="145"/>
      <c r="AQ1010" s="145"/>
      <c r="AR1010" s="145"/>
      <c r="AS1010" s="145"/>
      <c r="AT1010" s="145"/>
      <c r="AU1010" s="145"/>
    </row>
    <row r="1011" spans="1:47" outlineLevel="1">
      <c r="A1011" s="146">
        <v>487</v>
      </c>
      <c r="B1011" s="149" t="s">
        <v>909</v>
      </c>
      <c r="C1011" s="165" t="s">
        <v>910</v>
      </c>
      <c r="D1011" s="189" t="s">
        <v>234</v>
      </c>
      <c r="E1011" s="200">
        <v>9.8000000000000007</v>
      </c>
      <c r="F1011" s="200"/>
      <c r="G1011" s="200">
        <f>ROUND(E1011*F1011,2)</f>
        <v>0</v>
      </c>
      <c r="H1011" s="176" t="s">
        <v>954</v>
      </c>
      <c r="I1011" s="199"/>
      <c r="J1011" s="145"/>
      <c r="K1011" s="145"/>
      <c r="L1011" s="145"/>
      <c r="M1011" s="145"/>
      <c r="N1011" s="145"/>
      <c r="O1011" s="145"/>
      <c r="P1011" s="145"/>
      <c r="Q1011" s="145"/>
      <c r="R1011" s="145" t="s">
        <v>125</v>
      </c>
      <c r="S1011" s="145"/>
      <c r="T1011" s="145"/>
      <c r="U1011" s="145"/>
      <c r="V1011" s="145"/>
      <c r="W1011" s="145"/>
      <c r="X1011" s="145"/>
      <c r="Y1011" s="145"/>
      <c r="Z1011" s="145"/>
      <c r="AA1011" s="145"/>
      <c r="AB1011" s="145"/>
      <c r="AC1011" s="145"/>
      <c r="AD1011" s="145"/>
      <c r="AE1011" s="145"/>
      <c r="AF1011" s="145"/>
      <c r="AG1011" s="145"/>
      <c r="AH1011" s="145"/>
      <c r="AI1011" s="145"/>
      <c r="AJ1011" s="145"/>
      <c r="AK1011" s="145"/>
      <c r="AL1011" s="145"/>
      <c r="AM1011" s="145"/>
      <c r="AN1011" s="145"/>
      <c r="AO1011" s="145"/>
      <c r="AP1011" s="145"/>
      <c r="AQ1011" s="145"/>
      <c r="AR1011" s="145"/>
      <c r="AS1011" s="145"/>
      <c r="AT1011" s="145"/>
      <c r="AU1011" s="145"/>
    </row>
    <row r="1012" spans="1:47" outlineLevel="1">
      <c r="A1012" s="146"/>
      <c r="B1012" s="149"/>
      <c r="C1012" s="166" t="s">
        <v>908</v>
      </c>
      <c r="D1012" s="190"/>
      <c r="E1012" s="181">
        <v>9.8000000000000007</v>
      </c>
      <c r="F1012" s="200"/>
      <c r="G1012" s="200"/>
      <c r="H1012" s="176">
        <v>0</v>
      </c>
      <c r="I1012" s="199"/>
      <c r="J1012" s="145"/>
      <c r="K1012" s="145"/>
      <c r="L1012" s="145"/>
      <c r="M1012" s="145"/>
      <c r="N1012" s="145"/>
      <c r="O1012" s="145"/>
      <c r="P1012" s="145"/>
      <c r="Q1012" s="145"/>
      <c r="R1012" s="145" t="s">
        <v>127</v>
      </c>
      <c r="S1012" s="145">
        <v>0</v>
      </c>
      <c r="T1012" s="145"/>
      <c r="U1012" s="145"/>
      <c r="V1012" s="145"/>
      <c r="W1012" s="145"/>
      <c r="X1012" s="145"/>
      <c r="Y1012" s="145"/>
      <c r="Z1012" s="145"/>
      <c r="AA1012" s="145"/>
      <c r="AB1012" s="145"/>
      <c r="AC1012" s="145"/>
      <c r="AD1012" s="145"/>
      <c r="AE1012" s="145"/>
      <c r="AF1012" s="145"/>
      <c r="AG1012" s="145"/>
      <c r="AH1012" s="145"/>
      <c r="AI1012" s="145"/>
      <c r="AJ1012" s="145"/>
      <c r="AK1012" s="145"/>
      <c r="AL1012" s="145"/>
      <c r="AM1012" s="145"/>
      <c r="AN1012" s="145"/>
      <c r="AO1012" s="145"/>
      <c r="AP1012" s="145"/>
      <c r="AQ1012" s="145"/>
      <c r="AR1012" s="145"/>
      <c r="AS1012" s="145"/>
      <c r="AT1012" s="145"/>
      <c r="AU1012" s="145"/>
    </row>
    <row r="1013" spans="1:47" outlineLevel="1">
      <c r="A1013" s="146">
        <v>488</v>
      </c>
      <c r="B1013" s="149" t="s">
        <v>911</v>
      </c>
      <c r="C1013" s="165" t="s">
        <v>912</v>
      </c>
      <c r="D1013" s="189" t="s">
        <v>151</v>
      </c>
      <c r="E1013" s="200">
        <v>254.7</v>
      </c>
      <c r="F1013" s="200"/>
      <c r="G1013" s="200">
        <f>ROUND(E1013*F1013,2)</f>
        <v>0</v>
      </c>
      <c r="H1013" s="176" t="s">
        <v>954</v>
      </c>
      <c r="I1013" s="199"/>
      <c r="J1013" s="145"/>
      <c r="K1013" s="145"/>
      <c r="L1013" s="145"/>
      <c r="M1013" s="145"/>
      <c r="N1013" s="145"/>
      <c r="O1013" s="145"/>
      <c r="P1013" s="145"/>
      <c r="Q1013" s="145"/>
      <c r="R1013" s="145" t="s">
        <v>125</v>
      </c>
      <c r="S1013" s="145"/>
      <c r="T1013" s="145"/>
      <c r="U1013" s="145"/>
      <c r="V1013" s="145"/>
      <c r="W1013" s="145"/>
      <c r="X1013" s="145"/>
      <c r="Y1013" s="145"/>
      <c r="Z1013" s="145"/>
      <c r="AA1013" s="145"/>
      <c r="AB1013" s="145"/>
      <c r="AC1013" s="145"/>
      <c r="AD1013" s="145"/>
      <c r="AE1013" s="145"/>
      <c r="AF1013" s="145"/>
      <c r="AG1013" s="145"/>
      <c r="AH1013" s="145"/>
      <c r="AI1013" s="145"/>
      <c r="AJ1013" s="145"/>
      <c r="AK1013" s="145"/>
      <c r="AL1013" s="145"/>
      <c r="AM1013" s="145"/>
      <c r="AN1013" s="145"/>
      <c r="AO1013" s="145"/>
      <c r="AP1013" s="145"/>
      <c r="AQ1013" s="145"/>
      <c r="AR1013" s="145"/>
      <c r="AS1013" s="145"/>
      <c r="AT1013" s="145"/>
      <c r="AU1013" s="145"/>
    </row>
    <row r="1014" spans="1:47" outlineLevel="1">
      <c r="A1014" s="146"/>
      <c r="B1014" s="149"/>
      <c r="C1014" s="166" t="s">
        <v>462</v>
      </c>
      <c r="D1014" s="190"/>
      <c r="E1014" s="181"/>
      <c r="F1014" s="200"/>
      <c r="G1014" s="200"/>
      <c r="H1014" s="176">
        <v>0</v>
      </c>
      <c r="I1014" s="199"/>
      <c r="J1014" s="145"/>
      <c r="K1014" s="145"/>
      <c r="L1014" s="145"/>
      <c r="M1014" s="145"/>
      <c r="N1014" s="145"/>
      <c r="O1014" s="145"/>
      <c r="P1014" s="145"/>
      <c r="Q1014" s="145"/>
      <c r="R1014" s="145" t="s">
        <v>127</v>
      </c>
      <c r="S1014" s="145">
        <v>0</v>
      </c>
      <c r="T1014" s="145"/>
      <c r="U1014" s="145"/>
      <c r="V1014" s="145"/>
      <c r="W1014" s="145"/>
      <c r="X1014" s="145"/>
      <c r="Y1014" s="145"/>
      <c r="Z1014" s="145"/>
      <c r="AA1014" s="145"/>
      <c r="AB1014" s="145"/>
      <c r="AC1014" s="145"/>
      <c r="AD1014" s="145"/>
      <c r="AE1014" s="145"/>
      <c r="AF1014" s="145"/>
      <c r="AG1014" s="145"/>
      <c r="AH1014" s="145"/>
      <c r="AI1014" s="145"/>
      <c r="AJ1014" s="145"/>
      <c r="AK1014" s="145"/>
      <c r="AL1014" s="145"/>
      <c r="AM1014" s="145"/>
      <c r="AN1014" s="145"/>
      <c r="AO1014" s="145"/>
      <c r="AP1014" s="145"/>
      <c r="AQ1014" s="145"/>
      <c r="AR1014" s="145"/>
      <c r="AS1014" s="145"/>
      <c r="AT1014" s="145"/>
      <c r="AU1014" s="145"/>
    </row>
    <row r="1015" spans="1:47" outlineLevel="1">
      <c r="A1015" s="146"/>
      <c r="B1015" s="149"/>
      <c r="C1015" s="166" t="s">
        <v>1654</v>
      </c>
      <c r="D1015" s="190"/>
      <c r="E1015" s="181">
        <v>121.1</v>
      </c>
      <c r="F1015" s="200"/>
      <c r="G1015" s="200"/>
      <c r="H1015" s="176">
        <v>0</v>
      </c>
      <c r="I1015" s="199"/>
      <c r="J1015" s="145"/>
      <c r="K1015" s="145"/>
      <c r="L1015" s="145"/>
      <c r="M1015" s="145"/>
      <c r="N1015" s="145"/>
      <c r="O1015" s="145"/>
      <c r="P1015" s="145"/>
      <c r="Q1015" s="145"/>
      <c r="R1015" s="145" t="s">
        <v>127</v>
      </c>
      <c r="S1015" s="145">
        <v>0</v>
      </c>
      <c r="T1015" s="145"/>
      <c r="U1015" s="145"/>
      <c r="V1015" s="145"/>
      <c r="W1015" s="145"/>
      <c r="X1015" s="145"/>
      <c r="Y1015" s="145"/>
      <c r="Z1015" s="145"/>
      <c r="AA1015" s="145"/>
      <c r="AB1015" s="145"/>
      <c r="AC1015" s="145"/>
      <c r="AD1015" s="145"/>
      <c r="AE1015" s="145"/>
      <c r="AF1015" s="145"/>
      <c r="AG1015" s="145"/>
      <c r="AH1015" s="145"/>
      <c r="AI1015" s="145"/>
      <c r="AJ1015" s="145"/>
      <c r="AK1015" s="145"/>
      <c r="AL1015" s="145"/>
      <c r="AM1015" s="145"/>
      <c r="AN1015" s="145"/>
      <c r="AO1015" s="145"/>
      <c r="AP1015" s="145"/>
      <c r="AQ1015" s="145"/>
      <c r="AR1015" s="145"/>
      <c r="AS1015" s="145"/>
      <c r="AT1015" s="145"/>
      <c r="AU1015" s="145"/>
    </row>
    <row r="1016" spans="1:47" outlineLevel="1">
      <c r="A1016" s="146"/>
      <c r="B1016" s="149"/>
      <c r="C1016" s="166" t="s">
        <v>1655</v>
      </c>
      <c r="D1016" s="190"/>
      <c r="E1016" s="181">
        <v>133.1</v>
      </c>
      <c r="F1016" s="200"/>
      <c r="G1016" s="200"/>
      <c r="H1016" s="176">
        <v>0</v>
      </c>
      <c r="I1016" s="199"/>
      <c r="J1016" s="145"/>
      <c r="K1016" s="145"/>
      <c r="L1016" s="145"/>
      <c r="M1016" s="145"/>
      <c r="N1016" s="145"/>
      <c r="O1016" s="145"/>
      <c r="P1016" s="145"/>
      <c r="Q1016" s="145"/>
      <c r="R1016" s="145" t="s">
        <v>127</v>
      </c>
      <c r="S1016" s="145">
        <v>0</v>
      </c>
      <c r="T1016" s="145"/>
      <c r="U1016" s="145"/>
      <c r="V1016" s="145"/>
      <c r="W1016" s="145"/>
      <c r="X1016" s="145"/>
      <c r="Y1016" s="145"/>
      <c r="Z1016" s="145"/>
      <c r="AA1016" s="145"/>
      <c r="AB1016" s="145"/>
      <c r="AC1016" s="145"/>
      <c r="AD1016" s="145"/>
      <c r="AE1016" s="145"/>
      <c r="AF1016" s="145"/>
      <c r="AG1016" s="145"/>
      <c r="AH1016" s="145"/>
      <c r="AI1016" s="145"/>
      <c r="AJ1016" s="145"/>
      <c r="AK1016" s="145"/>
      <c r="AL1016" s="145"/>
      <c r="AM1016" s="145"/>
      <c r="AN1016" s="145"/>
      <c r="AO1016" s="145"/>
      <c r="AP1016" s="145"/>
      <c r="AQ1016" s="145"/>
      <c r="AR1016" s="145"/>
      <c r="AS1016" s="145"/>
      <c r="AT1016" s="145"/>
      <c r="AU1016" s="145"/>
    </row>
    <row r="1017" spans="1:47" outlineLevel="1">
      <c r="A1017" s="146">
        <v>489</v>
      </c>
      <c r="B1017" s="149" t="s">
        <v>913</v>
      </c>
      <c r="C1017" s="165" t="s">
        <v>914</v>
      </c>
      <c r="D1017" s="189" t="s">
        <v>234</v>
      </c>
      <c r="E1017" s="200">
        <v>145</v>
      </c>
      <c r="F1017" s="200"/>
      <c r="G1017" s="200">
        <f>ROUND(E1017*F1017,2)</f>
        <v>0</v>
      </c>
      <c r="H1017" s="176" t="s">
        <v>954</v>
      </c>
      <c r="I1017" s="199"/>
      <c r="J1017" s="145"/>
      <c r="K1017" s="145"/>
      <c r="L1017" s="145"/>
      <c r="M1017" s="145"/>
      <c r="N1017" s="145"/>
      <c r="O1017" s="145"/>
      <c r="P1017" s="145"/>
      <c r="Q1017" s="145"/>
      <c r="R1017" s="145" t="s">
        <v>125</v>
      </c>
      <c r="S1017" s="145"/>
      <c r="T1017" s="145"/>
      <c r="U1017" s="145"/>
      <c r="V1017" s="145"/>
      <c r="W1017" s="145"/>
      <c r="X1017" s="145"/>
      <c r="Y1017" s="145"/>
      <c r="Z1017" s="145"/>
      <c r="AA1017" s="145"/>
      <c r="AB1017" s="145"/>
      <c r="AC1017" s="145"/>
      <c r="AD1017" s="145"/>
      <c r="AE1017" s="145"/>
      <c r="AF1017" s="145"/>
      <c r="AG1017" s="145"/>
      <c r="AH1017" s="145"/>
      <c r="AI1017" s="145"/>
      <c r="AJ1017" s="145"/>
      <c r="AK1017" s="145"/>
      <c r="AL1017" s="145"/>
      <c r="AM1017" s="145"/>
      <c r="AN1017" s="145"/>
      <c r="AO1017" s="145"/>
      <c r="AP1017" s="145"/>
      <c r="AQ1017" s="145"/>
      <c r="AR1017" s="145"/>
      <c r="AS1017" s="145"/>
      <c r="AT1017" s="145"/>
      <c r="AU1017" s="145"/>
    </row>
    <row r="1018" spans="1:47" outlineLevel="1">
      <c r="A1018" s="146"/>
      <c r="B1018" s="149"/>
      <c r="C1018" s="166" t="s">
        <v>747</v>
      </c>
      <c r="D1018" s="190"/>
      <c r="E1018" s="181">
        <v>145</v>
      </c>
      <c r="F1018" s="200"/>
      <c r="G1018" s="200"/>
      <c r="H1018" s="176">
        <v>0</v>
      </c>
      <c r="I1018" s="199"/>
      <c r="J1018" s="145"/>
      <c r="K1018" s="145"/>
      <c r="L1018" s="145"/>
      <c r="M1018" s="145"/>
      <c r="N1018" s="145"/>
      <c r="O1018" s="145"/>
      <c r="P1018" s="145"/>
      <c r="Q1018" s="145"/>
      <c r="R1018" s="145" t="s">
        <v>127</v>
      </c>
      <c r="S1018" s="145">
        <v>0</v>
      </c>
      <c r="T1018" s="145"/>
      <c r="U1018" s="145"/>
      <c r="V1018" s="145"/>
      <c r="W1018" s="145"/>
      <c r="X1018" s="145"/>
      <c r="Y1018" s="145"/>
      <c r="Z1018" s="145"/>
      <c r="AA1018" s="145"/>
      <c r="AB1018" s="145"/>
      <c r="AC1018" s="145"/>
      <c r="AD1018" s="145"/>
      <c r="AE1018" s="145"/>
      <c r="AF1018" s="145"/>
      <c r="AG1018" s="145"/>
      <c r="AH1018" s="145"/>
      <c r="AI1018" s="145"/>
      <c r="AJ1018" s="145"/>
      <c r="AK1018" s="145"/>
      <c r="AL1018" s="145"/>
      <c r="AM1018" s="145"/>
      <c r="AN1018" s="145"/>
      <c r="AO1018" s="145"/>
      <c r="AP1018" s="145"/>
      <c r="AQ1018" s="145"/>
      <c r="AR1018" s="145"/>
      <c r="AS1018" s="145"/>
      <c r="AT1018" s="145"/>
      <c r="AU1018" s="145"/>
    </row>
    <row r="1019" spans="1:47" outlineLevel="1">
      <c r="A1019" s="146">
        <v>490</v>
      </c>
      <c r="B1019" s="149" t="s">
        <v>915</v>
      </c>
      <c r="C1019" s="165" t="s">
        <v>916</v>
      </c>
      <c r="D1019" s="189" t="s">
        <v>151</v>
      </c>
      <c r="E1019" s="200">
        <v>298</v>
      </c>
      <c r="F1019" s="200"/>
      <c r="G1019" s="200">
        <f>ROUND(E1019*F1019,2)</f>
        <v>0</v>
      </c>
      <c r="H1019" s="176" t="s">
        <v>953</v>
      </c>
      <c r="I1019" s="199"/>
      <c r="J1019" s="145"/>
      <c r="K1019" s="145"/>
      <c r="L1019" s="145"/>
      <c r="M1019" s="145"/>
      <c r="N1019" s="145"/>
      <c r="O1019" s="145"/>
      <c r="P1019" s="145"/>
      <c r="Q1019" s="145"/>
      <c r="R1019" s="145" t="s">
        <v>125</v>
      </c>
      <c r="S1019" s="145"/>
      <c r="T1019" s="145"/>
      <c r="U1019" s="145"/>
      <c r="V1019" s="145"/>
      <c r="W1019" s="145"/>
      <c r="X1019" s="145"/>
      <c r="Y1019" s="145"/>
      <c r="Z1019" s="145"/>
      <c r="AA1019" s="145"/>
      <c r="AB1019" s="145"/>
      <c r="AC1019" s="145"/>
      <c r="AD1019" s="145"/>
      <c r="AE1019" s="145"/>
      <c r="AF1019" s="145"/>
      <c r="AG1019" s="145"/>
      <c r="AH1019" s="145"/>
      <c r="AI1019" s="145"/>
      <c r="AJ1019" s="145"/>
      <c r="AK1019" s="145"/>
      <c r="AL1019" s="145"/>
      <c r="AM1019" s="145"/>
      <c r="AN1019" s="145"/>
      <c r="AO1019" s="145"/>
      <c r="AP1019" s="145"/>
      <c r="AQ1019" s="145"/>
      <c r="AR1019" s="145"/>
      <c r="AS1019" s="145"/>
      <c r="AT1019" s="145"/>
      <c r="AU1019" s="145"/>
    </row>
    <row r="1020" spans="1:47" outlineLevel="1">
      <c r="A1020" s="146"/>
      <c r="B1020" s="149"/>
      <c r="C1020" s="166" t="s">
        <v>462</v>
      </c>
      <c r="D1020" s="190"/>
      <c r="E1020" s="181"/>
      <c r="F1020" s="200"/>
      <c r="G1020" s="200"/>
      <c r="H1020" s="176">
        <v>0</v>
      </c>
      <c r="I1020" s="199"/>
      <c r="J1020" s="145"/>
      <c r="K1020" s="145"/>
      <c r="L1020" s="145"/>
      <c r="M1020" s="145"/>
      <c r="N1020" s="145"/>
      <c r="O1020" s="145"/>
      <c r="P1020" s="145"/>
      <c r="Q1020" s="145"/>
      <c r="R1020" s="145" t="s">
        <v>127</v>
      </c>
      <c r="S1020" s="145">
        <v>0</v>
      </c>
      <c r="T1020" s="145"/>
      <c r="U1020" s="145"/>
      <c r="V1020" s="145"/>
      <c r="W1020" s="145"/>
      <c r="X1020" s="145"/>
      <c r="Y1020" s="145"/>
      <c r="Z1020" s="145"/>
      <c r="AA1020" s="145"/>
      <c r="AB1020" s="145"/>
      <c r="AC1020" s="145"/>
      <c r="AD1020" s="145"/>
      <c r="AE1020" s="145"/>
      <c r="AF1020" s="145"/>
      <c r="AG1020" s="145"/>
      <c r="AH1020" s="145"/>
      <c r="AI1020" s="145"/>
      <c r="AJ1020" s="145"/>
      <c r="AK1020" s="145"/>
      <c r="AL1020" s="145"/>
      <c r="AM1020" s="145"/>
      <c r="AN1020" s="145"/>
      <c r="AO1020" s="145"/>
      <c r="AP1020" s="145"/>
      <c r="AQ1020" s="145"/>
      <c r="AR1020" s="145"/>
      <c r="AS1020" s="145"/>
      <c r="AT1020" s="145"/>
      <c r="AU1020" s="145"/>
    </row>
    <row r="1021" spans="1:47" outlineLevel="1">
      <c r="A1021" s="146"/>
      <c r="B1021" s="149"/>
      <c r="C1021" s="168" t="s">
        <v>463</v>
      </c>
      <c r="D1021" s="192"/>
      <c r="E1021" s="182"/>
      <c r="F1021" s="200"/>
      <c r="G1021" s="200"/>
      <c r="H1021" s="176">
        <v>0</v>
      </c>
      <c r="I1021" s="199"/>
      <c r="J1021" s="145"/>
      <c r="K1021" s="145"/>
      <c r="L1021" s="145"/>
      <c r="M1021" s="145"/>
      <c r="N1021" s="145"/>
      <c r="O1021" s="145"/>
      <c r="P1021" s="145"/>
      <c r="Q1021" s="145"/>
      <c r="R1021" s="145" t="s">
        <v>127</v>
      </c>
      <c r="S1021" s="145">
        <v>2</v>
      </c>
      <c r="T1021" s="145"/>
      <c r="U1021" s="145"/>
      <c r="V1021" s="145"/>
      <c r="W1021" s="145"/>
      <c r="X1021" s="145"/>
      <c r="Y1021" s="145"/>
      <c r="Z1021" s="145"/>
      <c r="AA1021" s="145"/>
      <c r="AB1021" s="145"/>
      <c r="AC1021" s="145"/>
      <c r="AD1021" s="145"/>
      <c r="AE1021" s="145"/>
      <c r="AF1021" s="145"/>
      <c r="AG1021" s="145"/>
      <c r="AH1021" s="145"/>
      <c r="AI1021" s="145"/>
      <c r="AJ1021" s="145"/>
      <c r="AK1021" s="145"/>
      <c r="AL1021" s="145"/>
      <c r="AM1021" s="145"/>
      <c r="AN1021" s="145"/>
      <c r="AO1021" s="145"/>
      <c r="AP1021" s="145"/>
      <c r="AQ1021" s="145"/>
      <c r="AR1021" s="145"/>
      <c r="AS1021" s="145"/>
      <c r="AT1021" s="145"/>
      <c r="AU1021" s="145"/>
    </row>
    <row r="1022" spans="1:47" outlineLevel="1">
      <c r="A1022" s="146"/>
      <c r="B1022" s="149"/>
      <c r="C1022" s="169" t="s">
        <v>464</v>
      </c>
      <c r="D1022" s="192"/>
      <c r="E1022" s="182">
        <v>111.1</v>
      </c>
      <c r="F1022" s="200"/>
      <c r="G1022" s="200"/>
      <c r="H1022" s="176">
        <v>0</v>
      </c>
      <c r="I1022" s="199"/>
      <c r="J1022" s="145"/>
      <c r="K1022" s="145"/>
      <c r="L1022" s="145"/>
      <c r="M1022" s="145"/>
      <c r="N1022" s="145"/>
      <c r="O1022" s="145"/>
      <c r="P1022" s="145"/>
      <c r="Q1022" s="145"/>
      <c r="R1022" s="145" t="s">
        <v>127</v>
      </c>
      <c r="S1022" s="145">
        <v>2</v>
      </c>
      <c r="T1022" s="145"/>
      <c r="U1022" s="145"/>
      <c r="V1022" s="145"/>
      <c r="W1022" s="145"/>
      <c r="X1022" s="145"/>
      <c r="Y1022" s="145"/>
      <c r="Z1022" s="145"/>
      <c r="AA1022" s="145"/>
      <c r="AB1022" s="145"/>
      <c r="AC1022" s="145"/>
      <c r="AD1022" s="145"/>
      <c r="AE1022" s="145"/>
      <c r="AF1022" s="145"/>
      <c r="AG1022" s="145"/>
      <c r="AH1022" s="145"/>
      <c r="AI1022" s="145"/>
      <c r="AJ1022" s="145"/>
      <c r="AK1022" s="145"/>
      <c r="AL1022" s="145"/>
      <c r="AM1022" s="145"/>
      <c r="AN1022" s="145"/>
      <c r="AO1022" s="145"/>
      <c r="AP1022" s="145"/>
      <c r="AQ1022" s="145"/>
      <c r="AR1022" s="145"/>
      <c r="AS1022" s="145"/>
      <c r="AT1022" s="145"/>
      <c r="AU1022" s="145"/>
    </row>
    <row r="1023" spans="1:47" outlineLevel="1">
      <c r="A1023" s="146"/>
      <c r="B1023" s="149"/>
      <c r="C1023" s="169" t="s">
        <v>465</v>
      </c>
      <c r="D1023" s="192"/>
      <c r="E1023" s="182">
        <v>123.1</v>
      </c>
      <c r="F1023" s="200"/>
      <c r="G1023" s="200"/>
      <c r="H1023" s="176">
        <v>0</v>
      </c>
      <c r="I1023" s="199"/>
      <c r="J1023" s="145"/>
      <c r="K1023" s="145"/>
      <c r="L1023" s="145"/>
      <c r="M1023" s="145"/>
      <c r="N1023" s="145"/>
      <c r="O1023" s="145"/>
      <c r="P1023" s="145"/>
      <c r="Q1023" s="145"/>
      <c r="R1023" s="145" t="s">
        <v>127</v>
      </c>
      <c r="S1023" s="145">
        <v>2</v>
      </c>
      <c r="T1023" s="145"/>
      <c r="U1023" s="145"/>
      <c r="V1023" s="145"/>
      <c r="W1023" s="145"/>
      <c r="X1023" s="145"/>
      <c r="Y1023" s="145"/>
      <c r="Z1023" s="145"/>
      <c r="AA1023" s="145"/>
      <c r="AB1023" s="145"/>
      <c r="AC1023" s="145"/>
      <c r="AD1023" s="145"/>
      <c r="AE1023" s="145"/>
      <c r="AF1023" s="145"/>
      <c r="AG1023" s="145"/>
      <c r="AH1023" s="145"/>
      <c r="AI1023" s="145"/>
      <c r="AJ1023" s="145"/>
      <c r="AK1023" s="145"/>
      <c r="AL1023" s="145"/>
      <c r="AM1023" s="145"/>
      <c r="AN1023" s="145"/>
      <c r="AO1023" s="145"/>
      <c r="AP1023" s="145"/>
      <c r="AQ1023" s="145"/>
      <c r="AR1023" s="145"/>
      <c r="AS1023" s="145"/>
      <c r="AT1023" s="145"/>
      <c r="AU1023" s="145"/>
    </row>
    <row r="1024" spans="1:47" outlineLevel="1">
      <c r="A1024" s="146"/>
      <c r="B1024" s="149"/>
      <c r="C1024" s="169" t="s">
        <v>917</v>
      </c>
      <c r="D1024" s="192"/>
      <c r="E1024" s="182">
        <v>14.5</v>
      </c>
      <c r="F1024" s="200"/>
      <c r="G1024" s="200"/>
      <c r="H1024" s="176">
        <v>0</v>
      </c>
      <c r="I1024" s="199"/>
      <c r="J1024" s="145"/>
      <c r="K1024" s="145"/>
      <c r="L1024" s="145"/>
      <c r="M1024" s="145"/>
      <c r="N1024" s="145"/>
      <c r="O1024" s="145"/>
      <c r="P1024" s="145"/>
      <c r="Q1024" s="145"/>
      <c r="R1024" s="145" t="s">
        <v>127</v>
      </c>
      <c r="S1024" s="145">
        <v>2</v>
      </c>
      <c r="T1024" s="145"/>
      <c r="U1024" s="145"/>
      <c r="V1024" s="145"/>
      <c r="W1024" s="145"/>
      <c r="X1024" s="145"/>
      <c r="Y1024" s="145"/>
      <c r="Z1024" s="145"/>
      <c r="AA1024" s="145"/>
      <c r="AB1024" s="145"/>
      <c r="AC1024" s="145"/>
      <c r="AD1024" s="145"/>
      <c r="AE1024" s="145"/>
      <c r="AF1024" s="145"/>
      <c r="AG1024" s="145"/>
      <c r="AH1024" s="145"/>
      <c r="AI1024" s="145"/>
      <c r="AJ1024" s="145"/>
      <c r="AK1024" s="145"/>
      <c r="AL1024" s="145"/>
      <c r="AM1024" s="145"/>
      <c r="AN1024" s="145"/>
      <c r="AO1024" s="145"/>
      <c r="AP1024" s="145"/>
      <c r="AQ1024" s="145"/>
      <c r="AR1024" s="145"/>
      <c r="AS1024" s="145"/>
      <c r="AT1024" s="145"/>
      <c r="AU1024" s="145"/>
    </row>
    <row r="1025" spans="1:47" outlineLevel="1">
      <c r="A1025" s="146"/>
      <c r="B1025" s="149"/>
      <c r="C1025" s="168" t="s">
        <v>466</v>
      </c>
      <c r="D1025" s="192"/>
      <c r="E1025" s="182"/>
      <c r="F1025" s="200"/>
      <c r="G1025" s="200"/>
      <c r="H1025" s="176">
        <v>0</v>
      </c>
      <c r="I1025" s="199"/>
      <c r="J1025" s="145"/>
      <c r="K1025" s="145"/>
      <c r="L1025" s="145"/>
      <c r="M1025" s="145"/>
      <c r="N1025" s="145"/>
      <c r="O1025" s="145"/>
      <c r="P1025" s="145"/>
      <c r="Q1025" s="145"/>
      <c r="R1025" s="145" t="s">
        <v>127</v>
      </c>
      <c r="S1025" s="145">
        <v>0</v>
      </c>
      <c r="T1025" s="145"/>
      <c r="U1025" s="145"/>
      <c r="V1025" s="145"/>
      <c r="W1025" s="145"/>
      <c r="X1025" s="145"/>
      <c r="Y1025" s="145"/>
      <c r="Z1025" s="145"/>
      <c r="AA1025" s="145"/>
      <c r="AB1025" s="145"/>
      <c r="AC1025" s="145"/>
      <c r="AD1025" s="145"/>
      <c r="AE1025" s="145"/>
      <c r="AF1025" s="145"/>
      <c r="AG1025" s="145"/>
      <c r="AH1025" s="145"/>
      <c r="AI1025" s="145"/>
      <c r="AJ1025" s="145"/>
      <c r="AK1025" s="145"/>
      <c r="AL1025" s="145"/>
      <c r="AM1025" s="145"/>
      <c r="AN1025" s="145"/>
      <c r="AO1025" s="145"/>
      <c r="AP1025" s="145"/>
      <c r="AQ1025" s="145"/>
      <c r="AR1025" s="145"/>
      <c r="AS1025" s="145"/>
      <c r="AT1025" s="145"/>
      <c r="AU1025" s="145"/>
    </row>
    <row r="1026" spans="1:47" outlineLevel="1">
      <c r="A1026" s="146"/>
      <c r="B1026" s="149"/>
      <c r="C1026" s="166" t="s">
        <v>918</v>
      </c>
      <c r="D1026" s="190"/>
      <c r="E1026" s="181">
        <v>273.57</v>
      </c>
      <c r="F1026" s="200"/>
      <c r="G1026" s="200"/>
      <c r="H1026" s="176">
        <v>0</v>
      </c>
      <c r="I1026" s="199"/>
      <c r="J1026" s="145"/>
      <c r="K1026" s="145"/>
      <c r="L1026" s="145"/>
      <c r="M1026" s="145"/>
      <c r="N1026" s="145"/>
      <c r="O1026" s="145"/>
      <c r="P1026" s="145"/>
      <c r="Q1026" s="145"/>
      <c r="R1026" s="145" t="s">
        <v>127</v>
      </c>
      <c r="S1026" s="145">
        <v>0</v>
      </c>
      <c r="T1026" s="145"/>
      <c r="U1026" s="145"/>
      <c r="V1026" s="145"/>
      <c r="W1026" s="145"/>
      <c r="X1026" s="145"/>
      <c r="Y1026" s="145"/>
      <c r="Z1026" s="145"/>
      <c r="AA1026" s="145"/>
      <c r="AB1026" s="145"/>
      <c r="AC1026" s="145"/>
      <c r="AD1026" s="145"/>
      <c r="AE1026" s="145"/>
      <c r="AF1026" s="145"/>
      <c r="AG1026" s="145"/>
      <c r="AH1026" s="145"/>
      <c r="AI1026" s="145"/>
      <c r="AJ1026" s="145"/>
      <c r="AK1026" s="145"/>
      <c r="AL1026" s="145"/>
      <c r="AM1026" s="145"/>
      <c r="AN1026" s="145"/>
      <c r="AO1026" s="145"/>
      <c r="AP1026" s="145"/>
      <c r="AQ1026" s="145"/>
      <c r="AR1026" s="145"/>
      <c r="AS1026" s="145"/>
      <c r="AT1026" s="145"/>
      <c r="AU1026" s="145"/>
    </row>
    <row r="1027" spans="1:47" outlineLevel="1">
      <c r="A1027" s="146">
        <v>491</v>
      </c>
      <c r="B1027" s="149" t="s">
        <v>919</v>
      </c>
      <c r="C1027" s="165" t="s">
        <v>920</v>
      </c>
      <c r="D1027" s="189" t="s">
        <v>0</v>
      </c>
      <c r="E1027" s="200">
        <v>6.8</v>
      </c>
      <c r="F1027" s="200"/>
      <c r="G1027" s="200">
        <f>ROUND(E1027*F1027,2)</f>
        <v>0</v>
      </c>
      <c r="H1027" s="176" t="s">
        <v>954</v>
      </c>
      <c r="I1027" s="199"/>
      <c r="J1027" s="145"/>
      <c r="K1027" s="145"/>
      <c r="L1027" s="145"/>
      <c r="M1027" s="145"/>
      <c r="N1027" s="145"/>
      <c r="O1027" s="145"/>
      <c r="P1027" s="145"/>
      <c r="Q1027" s="145"/>
      <c r="R1027" s="145" t="s">
        <v>125</v>
      </c>
      <c r="S1027" s="145"/>
      <c r="T1027" s="145"/>
      <c r="U1027" s="145"/>
      <c r="V1027" s="145"/>
      <c r="W1027" s="145"/>
      <c r="X1027" s="145"/>
      <c r="Y1027" s="145"/>
      <c r="Z1027" s="145"/>
      <c r="AA1027" s="145"/>
      <c r="AB1027" s="145"/>
      <c r="AC1027" s="145"/>
      <c r="AD1027" s="145"/>
      <c r="AE1027" s="145"/>
      <c r="AF1027" s="145"/>
      <c r="AG1027" s="145"/>
      <c r="AH1027" s="145"/>
      <c r="AI1027" s="145"/>
      <c r="AJ1027" s="145"/>
      <c r="AK1027" s="145"/>
      <c r="AL1027" s="145"/>
      <c r="AM1027" s="145"/>
      <c r="AN1027" s="145"/>
      <c r="AO1027" s="145"/>
      <c r="AP1027" s="145"/>
      <c r="AQ1027" s="145"/>
      <c r="AR1027" s="145"/>
      <c r="AS1027" s="145"/>
      <c r="AT1027" s="145"/>
      <c r="AU1027" s="145"/>
    </row>
    <row r="1028" spans="1:47">
      <c r="A1028" s="147" t="s">
        <v>120</v>
      </c>
      <c r="B1028" s="150" t="s">
        <v>94</v>
      </c>
      <c r="C1028" s="167" t="s">
        <v>95</v>
      </c>
      <c r="D1028" s="191"/>
      <c r="E1028" s="152"/>
      <c r="F1028" s="201"/>
      <c r="G1028" s="152">
        <f>SUMIF(R1029:R1046,"&lt;&gt;NOR",G1029:G1046)</f>
        <v>0</v>
      </c>
      <c r="H1028" s="177"/>
      <c r="I1028" s="199"/>
      <c r="R1028" t="s">
        <v>121</v>
      </c>
    </row>
    <row r="1029" spans="1:47" outlineLevel="1">
      <c r="A1029" s="146">
        <v>492</v>
      </c>
      <c r="B1029" s="149" t="s">
        <v>921</v>
      </c>
      <c r="C1029" s="165" t="s">
        <v>922</v>
      </c>
      <c r="D1029" s="189" t="s">
        <v>151</v>
      </c>
      <c r="E1029" s="200">
        <v>158.62849999999997</v>
      </c>
      <c r="F1029" s="200"/>
      <c r="G1029" s="200">
        <f>ROUND(E1029*F1029,2)</f>
        <v>0</v>
      </c>
      <c r="H1029" s="176" t="s">
        <v>954</v>
      </c>
      <c r="I1029" s="199"/>
      <c r="J1029" s="145"/>
      <c r="K1029" s="145"/>
      <c r="L1029" s="145"/>
      <c r="M1029" s="145"/>
      <c r="N1029" s="145"/>
      <c r="O1029" s="145"/>
      <c r="P1029" s="145"/>
      <c r="Q1029" s="145"/>
      <c r="R1029" s="145" t="s">
        <v>125</v>
      </c>
      <c r="S1029" s="145"/>
      <c r="T1029" s="145"/>
      <c r="U1029" s="145"/>
      <c r="V1029" s="145"/>
      <c r="W1029" s="145"/>
      <c r="X1029" s="145"/>
      <c r="Y1029" s="145"/>
      <c r="Z1029" s="145"/>
      <c r="AA1029" s="145"/>
      <c r="AB1029" s="145"/>
      <c r="AC1029" s="145"/>
      <c r="AD1029" s="145"/>
      <c r="AE1029" s="145"/>
      <c r="AF1029" s="145"/>
      <c r="AG1029" s="145"/>
      <c r="AH1029" s="145"/>
      <c r="AI1029" s="145"/>
      <c r="AJ1029" s="145"/>
      <c r="AK1029" s="145"/>
      <c r="AL1029" s="145"/>
      <c r="AM1029" s="145"/>
      <c r="AN1029" s="145"/>
      <c r="AO1029" s="145"/>
      <c r="AP1029" s="145"/>
      <c r="AQ1029" s="145"/>
      <c r="AR1029" s="145"/>
      <c r="AS1029" s="145"/>
      <c r="AT1029" s="145"/>
      <c r="AU1029" s="145"/>
    </row>
    <row r="1030" spans="1:47" outlineLevel="1">
      <c r="A1030" s="146"/>
      <c r="B1030" s="149"/>
      <c r="C1030" s="166" t="s">
        <v>376</v>
      </c>
      <c r="D1030" s="190"/>
      <c r="E1030" s="181">
        <v>94.900999999999996</v>
      </c>
      <c r="F1030" s="200"/>
      <c r="G1030" s="200"/>
      <c r="H1030" s="176">
        <v>0</v>
      </c>
      <c r="I1030" s="199"/>
      <c r="J1030" s="145"/>
      <c r="K1030" s="145"/>
      <c r="L1030" s="145"/>
      <c r="M1030" s="145"/>
      <c r="N1030" s="145"/>
      <c r="O1030" s="145"/>
      <c r="P1030" s="145"/>
      <c r="Q1030" s="145"/>
      <c r="R1030" s="145" t="s">
        <v>127</v>
      </c>
      <c r="S1030" s="145">
        <v>0</v>
      </c>
      <c r="T1030" s="145"/>
      <c r="U1030" s="145"/>
      <c r="V1030" s="145"/>
      <c r="W1030" s="145"/>
      <c r="X1030" s="145"/>
      <c r="Y1030" s="145"/>
      <c r="Z1030" s="145"/>
      <c r="AA1030" s="145"/>
      <c r="AB1030" s="145"/>
      <c r="AC1030" s="145"/>
      <c r="AD1030" s="145"/>
      <c r="AE1030" s="145"/>
      <c r="AF1030" s="145"/>
      <c r="AG1030" s="145"/>
      <c r="AH1030" s="145"/>
      <c r="AI1030" s="145"/>
      <c r="AJ1030" s="145"/>
      <c r="AK1030" s="145"/>
      <c r="AL1030" s="145"/>
      <c r="AM1030" s="145"/>
      <c r="AN1030" s="145"/>
      <c r="AO1030" s="145"/>
      <c r="AP1030" s="145"/>
      <c r="AQ1030" s="145"/>
      <c r="AR1030" s="145"/>
      <c r="AS1030" s="145"/>
      <c r="AT1030" s="145"/>
      <c r="AU1030" s="145"/>
    </row>
    <row r="1031" spans="1:47" outlineLevel="1">
      <c r="A1031" s="146"/>
      <c r="B1031" s="149"/>
      <c r="C1031" s="166" t="s">
        <v>377</v>
      </c>
      <c r="D1031" s="190"/>
      <c r="E1031" s="181">
        <v>63.727499999999999</v>
      </c>
      <c r="F1031" s="200"/>
      <c r="G1031" s="200"/>
      <c r="H1031" s="176">
        <v>0</v>
      </c>
      <c r="I1031" s="199"/>
      <c r="J1031" s="145"/>
      <c r="K1031" s="145"/>
      <c r="L1031" s="145"/>
      <c r="M1031" s="145"/>
      <c r="N1031" s="145"/>
      <c r="O1031" s="145"/>
      <c r="P1031" s="145"/>
      <c r="Q1031" s="145"/>
      <c r="R1031" s="145" t="s">
        <v>127</v>
      </c>
      <c r="S1031" s="145">
        <v>0</v>
      </c>
      <c r="T1031" s="145"/>
      <c r="U1031" s="145"/>
      <c r="V1031" s="145"/>
      <c r="W1031" s="145"/>
      <c r="X1031" s="145"/>
      <c r="Y1031" s="145"/>
      <c r="Z1031" s="145"/>
      <c r="AA1031" s="145"/>
      <c r="AB1031" s="145"/>
      <c r="AC1031" s="145"/>
      <c r="AD1031" s="145"/>
      <c r="AE1031" s="145"/>
      <c r="AF1031" s="145"/>
      <c r="AG1031" s="145"/>
      <c r="AH1031" s="145"/>
      <c r="AI1031" s="145"/>
      <c r="AJ1031" s="145"/>
      <c r="AK1031" s="145"/>
      <c r="AL1031" s="145"/>
      <c r="AM1031" s="145"/>
      <c r="AN1031" s="145"/>
      <c r="AO1031" s="145"/>
      <c r="AP1031" s="145"/>
      <c r="AQ1031" s="145"/>
      <c r="AR1031" s="145"/>
      <c r="AS1031" s="145"/>
      <c r="AT1031" s="145"/>
      <c r="AU1031" s="145"/>
    </row>
    <row r="1032" spans="1:47" outlineLevel="1">
      <c r="A1032" s="146">
        <v>493</v>
      </c>
      <c r="B1032" s="149" t="s">
        <v>923</v>
      </c>
      <c r="C1032" s="165" t="s">
        <v>924</v>
      </c>
      <c r="D1032" s="189" t="s">
        <v>151</v>
      </c>
      <c r="E1032" s="200">
        <v>248</v>
      </c>
      <c r="F1032" s="200"/>
      <c r="G1032" s="200">
        <f>ROUND(E1032*F1032,2)</f>
        <v>0</v>
      </c>
      <c r="H1032" s="176" t="s">
        <v>954</v>
      </c>
      <c r="I1032" s="199"/>
      <c r="J1032" s="145"/>
      <c r="K1032" s="145"/>
      <c r="L1032" s="145"/>
      <c r="M1032" s="145"/>
      <c r="N1032" s="145"/>
      <c r="O1032" s="145"/>
      <c r="P1032" s="145"/>
      <c r="Q1032" s="145"/>
      <c r="R1032" s="145" t="s">
        <v>125</v>
      </c>
      <c r="S1032" s="145"/>
      <c r="T1032" s="145"/>
      <c r="U1032" s="145"/>
      <c r="V1032" s="145"/>
      <c r="W1032" s="145"/>
      <c r="X1032" s="145"/>
      <c r="Y1032" s="145"/>
      <c r="Z1032" s="145"/>
      <c r="AA1032" s="145"/>
      <c r="AB1032" s="145"/>
      <c r="AC1032" s="145"/>
      <c r="AD1032" s="145"/>
      <c r="AE1032" s="145"/>
      <c r="AF1032" s="145"/>
      <c r="AG1032" s="145"/>
      <c r="AH1032" s="145"/>
      <c r="AI1032" s="145"/>
      <c r="AJ1032" s="145"/>
      <c r="AK1032" s="145"/>
      <c r="AL1032" s="145"/>
      <c r="AM1032" s="145"/>
      <c r="AN1032" s="145"/>
      <c r="AO1032" s="145"/>
      <c r="AP1032" s="145"/>
      <c r="AQ1032" s="145"/>
      <c r="AR1032" s="145"/>
      <c r="AS1032" s="145"/>
      <c r="AT1032" s="145"/>
      <c r="AU1032" s="145"/>
    </row>
    <row r="1033" spans="1:47" outlineLevel="1">
      <c r="A1033" s="146"/>
      <c r="B1033" s="149"/>
      <c r="C1033" s="166" t="s">
        <v>376</v>
      </c>
      <c r="D1033" s="190"/>
      <c r="E1033" s="181">
        <v>94.900999999999996</v>
      </c>
      <c r="F1033" s="200"/>
      <c r="G1033" s="200"/>
      <c r="H1033" s="176">
        <v>0</v>
      </c>
      <c r="I1033" s="199"/>
      <c r="J1033" s="145"/>
      <c r="K1033" s="145"/>
      <c r="L1033" s="145"/>
      <c r="M1033" s="145"/>
      <c r="N1033" s="145"/>
      <c r="O1033" s="145"/>
      <c r="P1033" s="145"/>
      <c r="Q1033" s="145"/>
      <c r="R1033" s="145" t="s">
        <v>127</v>
      </c>
      <c r="S1033" s="145">
        <v>0</v>
      </c>
      <c r="T1033" s="145"/>
      <c r="U1033" s="145"/>
      <c r="V1033" s="145"/>
      <c r="W1033" s="145"/>
      <c r="X1033" s="145"/>
      <c r="Y1033" s="145"/>
      <c r="Z1033" s="145"/>
      <c r="AA1033" s="145"/>
      <c r="AB1033" s="145"/>
      <c r="AC1033" s="145"/>
      <c r="AD1033" s="145"/>
      <c r="AE1033" s="145"/>
      <c r="AF1033" s="145"/>
      <c r="AG1033" s="145"/>
      <c r="AH1033" s="145"/>
      <c r="AI1033" s="145"/>
      <c r="AJ1033" s="145"/>
      <c r="AK1033" s="145"/>
      <c r="AL1033" s="145"/>
      <c r="AM1033" s="145"/>
      <c r="AN1033" s="145"/>
      <c r="AO1033" s="145"/>
      <c r="AP1033" s="145"/>
      <c r="AQ1033" s="145"/>
      <c r="AR1033" s="145"/>
      <c r="AS1033" s="145"/>
      <c r="AT1033" s="145"/>
      <c r="AU1033" s="145"/>
    </row>
    <row r="1034" spans="1:47" outlineLevel="1">
      <c r="A1034" s="146"/>
      <c r="B1034" s="149"/>
      <c r="C1034" s="166" t="s">
        <v>377</v>
      </c>
      <c r="D1034" s="190"/>
      <c r="E1034" s="181">
        <v>63.727499999999999</v>
      </c>
      <c r="F1034" s="200"/>
      <c r="G1034" s="200"/>
      <c r="H1034" s="176">
        <v>0</v>
      </c>
      <c r="I1034" s="199"/>
      <c r="J1034" s="145"/>
      <c r="K1034" s="145"/>
      <c r="L1034" s="145"/>
      <c r="M1034" s="145"/>
      <c r="N1034" s="145"/>
      <c r="O1034" s="145"/>
      <c r="P1034" s="145"/>
      <c r="Q1034" s="145"/>
      <c r="R1034" s="145" t="s">
        <v>127</v>
      </c>
      <c r="S1034" s="145">
        <v>0</v>
      </c>
      <c r="T1034" s="145"/>
      <c r="U1034" s="145"/>
      <c r="V1034" s="145"/>
      <c r="W1034" s="145"/>
      <c r="X1034" s="145"/>
      <c r="Y1034" s="145"/>
      <c r="Z1034" s="145"/>
      <c r="AA1034" s="145"/>
      <c r="AB1034" s="145"/>
      <c r="AC1034" s="145"/>
      <c r="AD1034" s="145"/>
      <c r="AE1034" s="145"/>
      <c r="AF1034" s="145"/>
      <c r="AG1034" s="145"/>
      <c r="AH1034" s="145"/>
      <c r="AI1034" s="145"/>
      <c r="AJ1034" s="145"/>
      <c r="AK1034" s="145"/>
      <c r="AL1034" s="145"/>
      <c r="AM1034" s="145"/>
      <c r="AN1034" s="145"/>
      <c r="AO1034" s="145"/>
      <c r="AP1034" s="145"/>
      <c r="AQ1034" s="145"/>
      <c r="AR1034" s="145"/>
      <c r="AS1034" s="145"/>
      <c r="AT1034" s="145"/>
      <c r="AU1034" s="145"/>
    </row>
    <row r="1035" spans="1:47" outlineLevel="1">
      <c r="A1035" s="146">
        <v>494</v>
      </c>
      <c r="B1035" s="149" t="s">
        <v>925</v>
      </c>
      <c r="C1035" s="165" t="s">
        <v>926</v>
      </c>
      <c r="D1035" s="189" t="s">
        <v>234</v>
      </c>
      <c r="E1035" s="200">
        <v>178.4</v>
      </c>
      <c r="F1035" s="200"/>
      <c r="G1035" s="200">
        <f>ROUND(E1035*F1035,2)</f>
        <v>0</v>
      </c>
      <c r="H1035" s="176" t="s">
        <v>954</v>
      </c>
      <c r="I1035" s="199"/>
      <c r="J1035" s="145"/>
      <c r="K1035" s="145"/>
      <c r="L1035" s="145"/>
      <c r="M1035" s="145"/>
      <c r="N1035" s="145"/>
      <c r="O1035" s="145"/>
      <c r="P1035" s="145"/>
      <c r="Q1035" s="145"/>
      <c r="R1035" s="145" t="s">
        <v>125</v>
      </c>
      <c r="S1035" s="145"/>
      <c r="T1035" s="145"/>
      <c r="U1035" s="145"/>
      <c r="V1035" s="145"/>
      <c r="W1035" s="145"/>
      <c r="X1035" s="145"/>
      <c r="Y1035" s="145"/>
      <c r="Z1035" s="145"/>
      <c r="AA1035" s="145"/>
      <c r="AB1035" s="145"/>
      <c r="AC1035" s="145"/>
      <c r="AD1035" s="145"/>
      <c r="AE1035" s="145"/>
      <c r="AF1035" s="145"/>
      <c r="AG1035" s="145"/>
      <c r="AH1035" s="145"/>
      <c r="AI1035" s="145"/>
      <c r="AJ1035" s="145"/>
      <c r="AK1035" s="145"/>
      <c r="AL1035" s="145"/>
      <c r="AM1035" s="145"/>
      <c r="AN1035" s="145"/>
      <c r="AO1035" s="145"/>
      <c r="AP1035" s="145"/>
      <c r="AQ1035" s="145"/>
      <c r="AR1035" s="145"/>
      <c r="AS1035" s="145"/>
      <c r="AT1035" s="145"/>
      <c r="AU1035" s="145"/>
    </row>
    <row r="1036" spans="1:47" outlineLevel="1">
      <c r="A1036" s="146"/>
      <c r="B1036" s="149"/>
      <c r="C1036" s="166" t="s">
        <v>927</v>
      </c>
      <c r="D1036" s="190"/>
      <c r="E1036" s="181">
        <v>178.4</v>
      </c>
      <c r="F1036" s="200"/>
      <c r="G1036" s="200"/>
      <c r="H1036" s="176">
        <v>0</v>
      </c>
      <c r="I1036" s="199"/>
      <c r="J1036" s="145"/>
      <c r="K1036" s="145"/>
      <c r="L1036" s="145"/>
      <c r="M1036" s="145"/>
      <c r="N1036" s="145"/>
      <c r="O1036" s="145"/>
      <c r="P1036" s="145"/>
      <c r="Q1036" s="145"/>
      <c r="R1036" s="145" t="s">
        <v>127</v>
      </c>
      <c r="S1036" s="145">
        <v>0</v>
      </c>
      <c r="T1036" s="145"/>
      <c r="U1036" s="145"/>
      <c r="V1036" s="145"/>
      <c r="W1036" s="145"/>
      <c r="X1036" s="145"/>
      <c r="Y1036" s="145"/>
      <c r="Z1036" s="145"/>
      <c r="AA1036" s="145"/>
      <c r="AB1036" s="145"/>
      <c r="AC1036" s="145"/>
      <c r="AD1036" s="145"/>
      <c r="AE1036" s="145"/>
      <c r="AF1036" s="145"/>
      <c r="AG1036" s="145"/>
      <c r="AH1036" s="145"/>
      <c r="AI1036" s="145"/>
      <c r="AJ1036" s="145"/>
      <c r="AK1036" s="145"/>
      <c r="AL1036" s="145"/>
      <c r="AM1036" s="145"/>
      <c r="AN1036" s="145"/>
      <c r="AO1036" s="145"/>
      <c r="AP1036" s="145"/>
      <c r="AQ1036" s="145"/>
      <c r="AR1036" s="145"/>
      <c r="AS1036" s="145"/>
      <c r="AT1036" s="145"/>
      <c r="AU1036" s="145"/>
    </row>
    <row r="1037" spans="1:47" outlineLevel="1">
      <c r="A1037" s="146">
        <v>495</v>
      </c>
      <c r="B1037" s="149" t="s">
        <v>928</v>
      </c>
      <c r="C1037" s="165" t="s">
        <v>929</v>
      </c>
      <c r="D1037" s="189" t="s">
        <v>151</v>
      </c>
      <c r="E1037" s="200">
        <v>248.63</v>
      </c>
      <c r="F1037" s="200"/>
      <c r="G1037" s="200">
        <f>ROUND(E1037*F1037,2)</f>
        <v>0</v>
      </c>
      <c r="H1037" s="176" t="s">
        <v>954</v>
      </c>
      <c r="I1037" s="199"/>
      <c r="J1037" s="145"/>
      <c r="K1037" s="145"/>
      <c r="L1037" s="145"/>
      <c r="M1037" s="145"/>
      <c r="N1037" s="145"/>
      <c r="O1037" s="145"/>
      <c r="P1037" s="145"/>
      <c r="Q1037" s="145"/>
      <c r="R1037" s="145" t="s">
        <v>125</v>
      </c>
      <c r="S1037" s="145"/>
      <c r="T1037" s="145"/>
      <c r="U1037" s="145"/>
      <c r="V1037" s="145"/>
      <c r="W1037" s="145"/>
      <c r="X1037" s="145"/>
      <c r="Y1037" s="145"/>
      <c r="Z1037" s="145"/>
      <c r="AA1037" s="145"/>
      <c r="AB1037" s="145"/>
      <c r="AC1037" s="145"/>
      <c r="AD1037" s="145"/>
      <c r="AE1037" s="145"/>
      <c r="AF1037" s="145"/>
      <c r="AG1037" s="145"/>
      <c r="AH1037" s="145"/>
      <c r="AI1037" s="145"/>
      <c r="AJ1037" s="145"/>
      <c r="AK1037" s="145"/>
      <c r="AL1037" s="145"/>
      <c r="AM1037" s="145"/>
      <c r="AN1037" s="145"/>
      <c r="AO1037" s="145"/>
      <c r="AP1037" s="145"/>
      <c r="AQ1037" s="145"/>
      <c r="AR1037" s="145"/>
      <c r="AS1037" s="145"/>
      <c r="AT1037" s="145"/>
      <c r="AU1037" s="145"/>
    </row>
    <row r="1038" spans="1:47" outlineLevel="1">
      <c r="A1038" s="146"/>
      <c r="B1038" s="149"/>
      <c r="C1038" s="166" t="s">
        <v>1656</v>
      </c>
      <c r="D1038" s="190"/>
      <c r="E1038" s="181">
        <v>159.9</v>
      </c>
      <c r="F1038" s="200"/>
      <c r="G1038" s="200"/>
      <c r="H1038" s="176">
        <v>0</v>
      </c>
      <c r="I1038" s="199"/>
      <c r="J1038" s="145"/>
      <c r="K1038" s="145"/>
      <c r="L1038" s="145"/>
      <c r="M1038" s="145"/>
      <c r="N1038" s="145"/>
      <c r="O1038" s="145"/>
      <c r="P1038" s="145"/>
      <c r="Q1038" s="145"/>
      <c r="R1038" s="145" t="s">
        <v>127</v>
      </c>
      <c r="S1038" s="145">
        <v>0</v>
      </c>
      <c r="T1038" s="145"/>
      <c r="U1038" s="145"/>
      <c r="V1038" s="145"/>
      <c r="W1038" s="145"/>
      <c r="X1038" s="145"/>
      <c r="Y1038" s="145"/>
      <c r="Z1038" s="145"/>
      <c r="AA1038" s="145"/>
      <c r="AB1038" s="145"/>
      <c r="AC1038" s="145"/>
      <c r="AD1038" s="145"/>
      <c r="AE1038" s="145"/>
      <c r="AF1038" s="145"/>
      <c r="AG1038" s="145"/>
      <c r="AH1038" s="145"/>
      <c r="AI1038" s="145"/>
      <c r="AJ1038" s="145"/>
      <c r="AK1038" s="145"/>
      <c r="AL1038" s="145"/>
      <c r="AM1038" s="145"/>
      <c r="AN1038" s="145"/>
      <c r="AO1038" s="145"/>
      <c r="AP1038" s="145"/>
      <c r="AQ1038" s="145"/>
      <c r="AR1038" s="145"/>
      <c r="AS1038" s="145"/>
      <c r="AT1038" s="145"/>
      <c r="AU1038" s="145"/>
    </row>
    <row r="1039" spans="1:47" outlineLevel="1">
      <c r="A1039" s="146"/>
      <c r="B1039" s="149"/>
      <c r="C1039" s="166" t="s">
        <v>1657</v>
      </c>
      <c r="D1039" s="190"/>
      <c r="E1039" s="181">
        <v>88.73</v>
      </c>
      <c r="F1039" s="200"/>
      <c r="G1039" s="200"/>
      <c r="H1039" s="176">
        <v>0</v>
      </c>
      <c r="I1039" s="199"/>
      <c r="J1039" s="145"/>
      <c r="K1039" s="145"/>
      <c r="L1039" s="145"/>
      <c r="M1039" s="145"/>
      <c r="N1039" s="145"/>
      <c r="O1039" s="145"/>
      <c r="P1039" s="145"/>
      <c r="Q1039" s="145"/>
      <c r="R1039" s="145" t="s">
        <v>127</v>
      </c>
      <c r="S1039" s="145">
        <v>0</v>
      </c>
      <c r="T1039" s="145"/>
      <c r="U1039" s="145"/>
      <c r="V1039" s="145"/>
      <c r="W1039" s="145"/>
      <c r="X1039" s="145"/>
      <c r="Y1039" s="145"/>
      <c r="Z1039" s="145"/>
      <c r="AA1039" s="145"/>
      <c r="AB1039" s="145"/>
      <c r="AC1039" s="145"/>
      <c r="AD1039" s="145"/>
      <c r="AE1039" s="145"/>
      <c r="AF1039" s="145"/>
      <c r="AG1039" s="145"/>
      <c r="AH1039" s="145"/>
      <c r="AI1039" s="145"/>
      <c r="AJ1039" s="145"/>
      <c r="AK1039" s="145"/>
      <c r="AL1039" s="145"/>
      <c r="AM1039" s="145"/>
      <c r="AN1039" s="145"/>
      <c r="AO1039" s="145"/>
      <c r="AP1039" s="145"/>
      <c r="AQ1039" s="145"/>
      <c r="AR1039" s="145"/>
      <c r="AS1039" s="145"/>
      <c r="AT1039" s="145"/>
      <c r="AU1039" s="145"/>
    </row>
    <row r="1040" spans="1:47" outlineLevel="1">
      <c r="A1040" s="146">
        <v>496</v>
      </c>
      <c r="B1040" s="149" t="s">
        <v>930</v>
      </c>
      <c r="C1040" s="165" t="s">
        <v>931</v>
      </c>
      <c r="D1040" s="189" t="s">
        <v>151</v>
      </c>
      <c r="E1040" s="200">
        <v>273</v>
      </c>
      <c r="F1040" s="200"/>
      <c r="G1040" s="200">
        <f>ROUND(E1040*F1040,2)</f>
        <v>0</v>
      </c>
      <c r="H1040" s="176" t="s">
        <v>953</v>
      </c>
      <c r="I1040" s="199"/>
      <c r="J1040" s="145"/>
      <c r="K1040" s="145"/>
      <c r="L1040" s="145"/>
      <c r="M1040" s="145"/>
      <c r="N1040" s="145"/>
      <c r="O1040" s="145"/>
      <c r="P1040" s="145"/>
      <c r="Q1040" s="145"/>
      <c r="R1040" s="145" t="s">
        <v>125</v>
      </c>
      <c r="S1040" s="145"/>
      <c r="T1040" s="145"/>
      <c r="U1040" s="145"/>
      <c r="V1040" s="145"/>
      <c r="W1040" s="145"/>
      <c r="X1040" s="145"/>
      <c r="Y1040" s="145"/>
      <c r="Z1040" s="145"/>
      <c r="AA1040" s="145"/>
      <c r="AB1040" s="145"/>
      <c r="AC1040" s="145"/>
      <c r="AD1040" s="145"/>
      <c r="AE1040" s="145"/>
      <c r="AF1040" s="145"/>
      <c r="AG1040" s="145"/>
      <c r="AH1040" s="145"/>
      <c r="AI1040" s="145"/>
      <c r="AJ1040" s="145"/>
      <c r="AK1040" s="145"/>
      <c r="AL1040" s="145"/>
      <c r="AM1040" s="145"/>
      <c r="AN1040" s="145"/>
      <c r="AO1040" s="145"/>
      <c r="AP1040" s="145"/>
      <c r="AQ1040" s="145"/>
      <c r="AR1040" s="145"/>
      <c r="AS1040" s="145"/>
      <c r="AT1040" s="145"/>
      <c r="AU1040" s="145"/>
    </row>
    <row r="1041" spans="1:47" outlineLevel="1">
      <c r="A1041" s="146"/>
      <c r="B1041" s="149"/>
      <c r="C1041" s="168" t="s">
        <v>463</v>
      </c>
      <c r="D1041" s="192"/>
      <c r="E1041" s="182"/>
      <c r="F1041" s="200"/>
      <c r="G1041" s="200"/>
      <c r="H1041" s="176">
        <v>0</v>
      </c>
      <c r="I1041" s="199"/>
      <c r="J1041" s="145"/>
      <c r="K1041" s="145"/>
      <c r="L1041" s="145"/>
      <c r="M1041" s="145"/>
      <c r="N1041" s="145"/>
      <c r="O1041" s="145"/>
      <c r="P1041" s="145"/>
      <c r="Q1041" s="145"/>
      <c r="R1041" s="145" t="s">
        <v>127</v>
      </c>
      <c r="S1041" s="145">
        <v>2</v>
      </c>
      <c r="T1041" s="145"/>
      <c r="U1041" s="145"/>
      <c r="V1041" s="145"/>
      <c r="W1041" s="145"/>
      <c r="X1041" s="145"/>
      <c r="Y1041" s="145"/>
      <c r="Z1041" s="145"/>
      <c r="AA1041" s="145"/>
      <c r="AB1041" s="145"/>
      <c r="AC1041" s="145"/>
      <c r="AD1041" s="145"/>
      <c r="AE1041" s="145"/>
      <c r="AF1041" s="145"/>
      <c r="AG1041" s="145"/>
      <c r="AH1041" s="145"/>
      <c r="AI1041" s="145"/>
      <c r="AJ1041" s="145"/>
      <c r="AK1041" s="145"/>
      <c r="AL1041" s="145"/>
      <c r="AM1041" s="145"/>
      <c r="AN1041" s="145"/>
      <c r="AO1041" s="145"/>
      <c r="AP1041" s="145"/>
      <c r="AQ1041" s="145"/>
      <c r="AR1041" s="145"/>
      <c r="AS1041" s="145"/>
      <c r="AT1041" s="145"/>
      <c r="AU1041" s="145"/>
    </row>
    <row r="1042" spans="1:47" outlineLevel="1">
      <c r="A1042" s="146"/>
      <c r="B1042" s="149"/>
      <c r="C1042" s="169" t="s">
        <v>932</v>
      </c>
      <c r="D1042" s="192"/>
      <c r="E1042" s="182">
        <v>94.900999999999996</v>
      </c>
      <c r="F1042" s="200"/>
      <c r="G1042" s="200"/>
      <c r="H1042" s="176">
        <v>0</v>
      </c>
      <c r="I1042" s="199"/>
      <c r="J1042" s="145"/>
      <c r="K1042" s="145"/>
      <c r="L1042" s="145"/>
      <c r="M1042" s="145"/>
      <c r="N1042" s="145"/>
      <c r="O1042" s="145"/>
      <c r="P1042" s="145"/>
      <c r="Q1042" s="145"/>
      <c r="R1042" s="145" t="s">
        <v>127</v>
      </c>
      <c r="S1042" s="145">
        <v>2</v>
      </c>
      <c r="T1042" s="145"/>
      <c r="U1042" s="145"/>
      <c r="V1042" s="145"/>
      <c r="W1042" s="145"/>
      <c r="X1042" s="145"/>
      <c r="Y1042" s="145"/>
      <c r="Z1042" s="145"/>
      <c r="AA1042" s="145"/>
      <c r="AB1042" s="145"/>
      <c r="AC1042" s="145"/>
      <c r="AD1042" s="145"/>
      <c r="AE1042" s="145"/>
      <c r="AF1042" s="145"/>
      <c r="AG1042" s="145"/>
      <c r="AH1042" s="145"/>
      <c r="AI1042" s="145"/>
      <c r="AJ1042" s="145"/>
      <c r="AK1042" s="145"/>
      <c r="AL1042" s="145"/>
      <c r="AM1042" s="145"/>
      <c r="AN1042" s="145"/>
      <c r="AO1042" s="145"/>
      <c r="AP1042" s="145"/>
      <c r="AQ1042" s="145"/>
      <c r="AR1042" s="145"/>
      <c r="AS1042" s="145"/>
      <c r="AT1042" s="145"/>
      <c r="AU1042" s="145"/>
    </row>
    <row r="1043" spans="1:47" outlineLevel="1">
      <c r="A1043" s="146"/>
      <c r="B1043" s="149"/>
      <c r="C1043" s="169" t="s">
        <v>933</v>
      </c>
      <c r="D1043" s="192"/>
      <c r="E1043" s="182">
        <v>63.727499999999999</v>
      </c>
      <c r="F1043" s="200"/>
      <c r="G1043" s="200"/>
      <c r="H1043" s="176">
        <v>0</v>
      </c>
      <c r="I1043" s="199"/>
      <c r="J1043" s="145"/>
      <c r="K1043" s="145"/>
      <c r="L1043" s="145"/>
      <c r="M1043" s="145"/>
      <c r="N1043" s="145"/>
      <c r="O1043" s="145"/>
      <c r="P1043" s="145"/>
      <c r="Q1043" s="145"/>
      <c r="R1043" s="145" t="s">
        <v>127</v>
      </c>
      <c r="S1043" s="145">
        <v>2</v>
      </c>
      <c r="T1043" s="145"/>
      <c r="U1043" s="145"/>
      <c r="V1043" s="145"/>
      <c r="W1043" s="145"/>
      <c r="X1043" s="145"/>
      <c r="Y1043" s="145"/>
      <c r="Z1043" s="145"/>
      <c r="AA1043" s="145"/>
      <c r="AB1043" s="145"/>
      <c r="AC1043" s="145"/>
      <c r="AD1043" s="145"/>
      <c r="AE1043" s="145"/>
      <c r="AF1043" s="145"/>
      <c r="AG1043" s="145"/>
      <c r="AH1043" s="145"/>
      <c r="AI1043" s="145"/>
      <c r="AJ1043" s="145"/>
      <c r="AK1043" s="145"/>
      <c r="AL1043" s="145"/>
      <c r="AM1043" s="145"/>
      <c r="AN1043" s="145"/>
      <c r="AO1043" s="145"/>
      <c r="AP1043" s="145"/>
      <c r="AQ1043" s="145"/>
      <c r="AR1043" s="145"/>
      <c r="AS1043" s="145"/>
      <c r="AT1043" s="145"/>
      <c r="AU1043" s="145"/>
    </row>
    <row r="1044" spans="1:47" outlineLevel="1">
      <c r="A1044" s="146"/>
      <c r="B1044" s="149"/>
      <c r="C1044" s="168" t="s">
        <v>466</v>
      </c>
      <c r="D1044" s="192"/>
      <c r="E1044" s="182"/>
      <c r="F1044" s="200"/>
      <c r="G1044" s="200"/>
      <c r="H1044" s="176">
        <v>0</v>
      </c>
      <c r="I1044" s="199"/>
      <c r="J1044" s="145"/>
      <c r="K1044" s="145"/>
      <c r="L1044" s="145"/>
      <c r="M1044" s="145"/>
      <c r="N1044" s="145"/>
      <c r="O1044" s="145"/>
      <c r="P1044" s="145"/>
      <c r="Q1044" s="145"/>
      <c r="R1044" s="145" t="s">
        <v>127</v>
      </c>
      <c r="S1044" s="145">
        <v>0</v>
      </c>
      <c r="T1044" s="145"/>
      <c r="U1044" s="145"/>
      <c r="V1044" s="145"/>
      <c r="W1044" s="145"/>
      <c r="X1044" s="145"/>
      <c r="Y1044" s="145"/>
      <c r="Z1044" s="145"/>
      <c r="AA1044" s="145"/>
      <c r="AB1044" s="145"/>
      <c r="AC1044" s="145"/>
      <c r="AD1044" s="145"/>
      <c r="AE1044" s="145"/>
      <c r="AF1044" s="145"/>
      <c r="AG1044" s="145"/>
      <c r="AH1044" s="145"/>
      <c r="AI1044" s="145"/>
      <c r="AJ1044" s="145"/>
      <c r="AK1044" s="145"/>
      <c r="AL1044" s="145"/>
      <c r="AM1044" s="145"/>
      <c r="AN1044" s="145"/>
      <c r="AO1044" s="145"/>
      <c r="AP1044" s="145"/>
      <c r="AQ1044" s="145"/>
      <c r="AR1044" s="145"/>
      <c r="AS1044" s="145"/>
      <c r="AT1044" s="145"/>
      <c r="AU1044" s="145"/>
    </row>
    <row r="1045" spans="1:47" outlineLevel="1">
      <c r="A1045" s="146"/>
      <c r="B1045" s="149"/>
      <c r="C1045" s="166" t="s">
        <v>934</v>
      </c>
      <c r="D1045" s="190"/>
      <c r="E1045" s="181">
        <v>273</v>
      </c>
      <c r="F1045" s="200"/>
      <c r="G1045" s="200"/>
      <c r="H1045" s="176">
        <v>0</v>
      </c>
      <c r="I1045" s="199"/>
      <c r="J1045" s="145"/>
      <c r="K1045" s="145"/>
      <c r="L1045" s="145"/>
      <c r="M1045" s="145"/>
      <c r="N1045" s="145"/>
      <c r="O1045" s="145"/>
      <c r="P1045" s="145"/>
      <c r="Q1045" s="145"/>
      <c r="R1045" s="145" t="s">
        <v>127</v>
      </c>
      <c r="S1045" s="145">
        <v>0</v>
      </c>
      <c r="T1045" s="145"/>
      <c r="U1045" s="145"/>
      <c r="V1045" s="145"/>
      <c r="W1045" s="145"/>
      <c r="X1045" s="145"/>
      <c r="Y1045" s="145"/>
      <c r="Z1045" s="145"/>
      <c r="AA1045" s="145"/>
      <c r="AB1045" s="145"/>
      <c r="AC1045" s="145"/>
      <c r="AD1045" s="145"/>
      <c r="AE1045" s="145"/>
      <c r="AF1045" s="145"/>
      <c r="AG1045" s="145"/>
      <c r="AH1045" s="145"/>
      <c r="AI1045" s="145"/>
      <c r="AJ1045" s="145"/>
      <c r="AK1045" s="145"/>
      <c r="AL1045" s="145"/>
      <c r="AM1045" s="145"/>
      <c r="AN1045" s="145"/>
      <c r="AO1045" s="145"/>
      <c r="AP1045" s="145"/>
      <c r="AQ1045" s="145"/>
      <c r="AR1045" s="145"/>
      <c r="AS1045" s="145"/>
      <c r="AT1045" s="145"/>
      <c r="AU1045" s="145"/>
    </row>
    <row r="1046" spans="1:47" outlineLevel="1">
      <c r="A1046" s="146">
        <v>497</v>
      </c>
      <c r="B1046" s="149" t="s">
        <v>935</v>
      </c>
      <c r="C1046" s="165" t="s">
        <v>936</v>
      </c>
      <c r="D1046" s="189" t="s">
        <v>0</v>
      </c>
      <c r="E1046" s="200">
        <v>3.75</v>
      </c>
      <c r="F1046" s="200"/>
      <c r="G1046" s="200">
        <f>ROUND(E1046*F1046,2)</f>
        <v>0</v>
      </c>
      <c r="H1046" s="176" t="s">
        <v>954</v>
      </c>
      <c r="I1046" s="199"/>
      <c r="J1046" s="145"/>
      <c r="K1046" s="145"/>
      <c r="L1046" s="145"/>
      <c r="M1046" s="145"/>
      <c r="N1046" s="145"/>
      <c r="O1046" s="145"/>
      <c r="P1046" s="145"/>
      <c r="Q1046" s="145"/>
      <c r="R1046" s="145" t="s">
        <v>125</v>
      </c>
      <c r="S1046" s="145"/>
      <c r="T1046" s="145"/>
      <c r="U1046" s="145"/>
      <c r="V1046" s="145"/>
      <c r="W1046" s="145"/>
      <c r="X1046" s="145"/>
      <c r="Y1046" s="145"/>
      <c r="Z1046" s="145"/>
      <c r="AA1046" s="145"/>
      <c r="AB1046" s="145"/>
      <c r="AC1046" s="145"/>
      <c r="AD1046" s="145"/>
      <c r="AE1046" s="145"/>
      <c r="AF1046" s="145"/>
      <c r="AG1046" s="145"/>
      <c r="AH1046" s="145"/>
      <c r="AI1046" s="145"/>
      <c r="AJ1046" s="145"/>
      <c r="AK1046" s="145"/>
      <c r="AL1046" s="145"/>
      <c r="AM1046" s="145"/>
      <c r="AN1046" s="145"/>
      <c r="AO1046" s="145"/>
      <c r="AP1046" s="145"/>
      <c r="AQ1046" s="145"/>
      <c r="AR1046" s="145"/>
      <c r="AS1046" s="145"/>
      <c r="AT1046" s="145"/>
      <c r="AU1046" s="145"/>
    </row>
    <row r="1047" spans="1:47">
      <c r="A1047" s="147" t="s">
        <v>120</v>
      </c>
      <c r="B1047" s="150" t="s">
        <v>96</v>
      </c>
      <c r="C1047" s="167" t="s">
        <v>97</v>
      </c>
      <c r="D1047" s="191"/>
      <c r="E1047" s="152"/>
      <c r="F1047" s="201"/>
      <c r="G1047" s="152">
        <f>SUMIF(R1048:R1049,"&lt;&gt;NOR",G1048:G1049)</f>
        <v>0</v>
      </c>
      <c r="H1047" s="177"/>
      <c r="I1047" s="199"/>
      <c r="R1047" t="s">
        <v>121</v>
      </c>
    </row>
    <row r="1048" spans="1:47" outlineLevel="1">
      <c r="A1048" s="146">
        <v>498</v>
      </c>
      <c r="B1048" s="149" t="s">
        <v>937</v>
      </c>
      <c r="C1048" s="165" t="s">
        <v>938</v>
      </c>
      <c r="D1048" s="189" t="s">
        <v>151</v>
      </c>
      <c r="E1048" s="151">
        <v>2.3650000000000002</v>
      </c>
      <c r="F1048" s="200"/>
      <c r="G1048" s="151">
        <f>ROUND(E1048*F1048,2)</f>
        <v>0</v>
      </c>
      <c r="H1048" s="176" t="s">
        <v>954</v>
      </c>
      <c r="I1048" s="199"/>
      <c r="J1048" s="145"/>
      <c r="K1048" s="145"/>
      <c r="L1048" s="145"/>
      <c r="M1048" s="145"/>
      <c r="N1048" s="145"/>
      <c r="O1048" s="145"/>
      <c r="P1048" s="145"/>
      <c r="Q1048" s="145"/>
      <c r="R1048" s="145" t="s">
        <v>125</v>
      </c>
      <c r="S1048" s="145"/>
      <c r="T1048" s="145"/>
      <c r="U1048" s="145"/>
      <c r="V1048" s="145"/>
      <c r="W1048" s="145"/>
      <c r="X1048" s="145"/>
      <c r="Y1048" s="145"/>
      <c r="Z1048" s="145"/>
      <c r="AA1048" s="145"/>
      <c r="AB1048" s="145"/>
      <c r="AC1048" s="145"/>
      <c r="AD1048" s="145"/>
      <c r="AE1048" s="145"/>
      <c r="AF1048" s="145"/>
      <c r="AG1048" s="145"/>
      <c r="AH1048" s="145"/>
      <c r="AI1048" s="145"/>
      <c r="AJ1048" s="145"/>
      <c r="AK1048" s="145"/>
      <c r="AL1048" s="145"/>
      <c r="AM1048" s="145"/>
      <c r="AN1048" s="145"/>
      <c r="AO1048" s="145"/>
      <c r="AP1048" s="145"/>
      <c r="AQ1048" s="145"/>
      <c r="AR1048" s="145"/>
      <c r="AS1048" s="145"/>
      <c r="AT1048" s="145"/>
      <c r="AU1048" s="145"/>
    </row>
    <row r="1049" spans="1:47" outlineLevel="1">
      <c r="A1049" s="146"/>
      <c r="B1049" s="149"/>
      <c r="C1049" s="166" t="s">
        <v>939</v>
      </c>
      <c r="D1049" s="190"/>
      <c r="E1049" s="181">
        <v>2.3650000000000002</v>
      </c>
      <c r="F1049" s="200"/>
      <c r="G1049" s="151"/>
      <c r="H1049" s="176">
        <v>0</v>
      </c>
      <c r="I1049" s="199"/>
      <c r="J1049" s="145"/>
      <c r="K1049" s="145"/>
      <c r="L1049" s="145"/>
      <c r="M1049" s="145"/>
      <c r="N1049" s="145"/>
      <c r="O1049" s="145"/>
      <c r="P1049" s="145"/>
      <c r="Q1049" s="145"/>
      <c r="R1049" s="145" t="s">
        <v>127</v>
      </c>
      <c r="S1049" s="145">
        <v>0</v>
      </c>
      <c r="T1049" s="145"/>
      <c r="U1049" s="145"/>
      <c r="V1049" s="145"/>
      <c r="W1049" s="145"/>
      <c r="X1049" s="145"/>
      <c r="Y1049" s="145"/>
      <c r="Z1049" s="145"/>
      <c r="AA1049" s="145"/>
      <c r="AB1049" s="145"/>
      <c r="AC1049" s="145"/>
      <c r="AD1049" s="145"/>
      <c r="AE1049" s="145"/>
      <c r="AF1049" s="145"/>
      <c r="AG1049" s="145"/>
      <c r="AH1049" s="145"/>
      <c r="AI1049" s="145"/>
      <c r="AJ1049" s="145"/>
      <c r="AK1049" s="145"/>
      <c r="AL1049" s="145"/>
      <c r="AM1049" s="145"/>
      <c r="AN1049" s="145"/>
      <c r="AO1049" s="145"/>
      <c r="AP1049" s="145"/>
      <c r="AQ1049" s="145"/>
      <c r="AR1049" s="145"/>
      <c r="AS1049" s="145"/>
      <c r="AT1049" s="145"/>
      <c r="AU1049" s="145"/>
    </row>
    <row r="1050" spans="1:47">
      <c r="A1050" s="147" t="s">
        <v>120</v>
      </c>
      <c r="B1050" s="150" t="s">
        <v>98</v>
      </c>
      <c r="C1050" s="167" t="s">
        <v>99</v>
      </c>
      <c r="D1050" s="191"/>
      <c r="E1050" s="152"/>
      <c r="F1050" s="201"/>
      <c r="G1050" s="152">
        <f>SUMIF(R1051:R1056,"&lt;&gt;NOR",G1051:G1056)</f>
        <v>0</v>
      </c>
      <c r="H1050" s="177"/>
      <c r="I1050" s="199"/>
      <c r="R1050" t="s">
        <v>121</v>
      </c>
    </row>
    <row r="1051" spans="1:47" outlineLevel="1">
      <c r="A1051" s="146">
        <v>499</v>
      </c>
      <c r="B1051" s="149" t="s">
        <v>940</v>
      </c>
      <c r="C1051" s="165" t="s">
        <v>941</v>
      </c>
      <c r="D1051" s="189" t="s">
        <v>151</v>
      </c>
      <c r="E1051" s="151">
        <v>813</v>
      </c>
      <c r="F1051" s="200"/>
      <c r="G1051" s="151">
        <f>ROUND(E1051*F1051,2)</f>
        <v>0</v>
      </c>
      <c r="H1051" s="176" t="s">
        <v>954</v>
      </c>
      <c r="I1051" s="199"/>
      <c r="J1051" s="145"/>
      <c r="K1051" s="145"/>
      <c r="L1051" s="145"/>
      <c r="M1051" s="145"/>
      <c r="N1051" s="145"/>
      <c r="O1051" s="145"/>
      <c r="P1051" s="145"/>
      <c r="Q1051" s="145"/>
      <c r="R1051" s="145" t="s">
        <v>125</v>
      </c>
      <c r="S1051" s="145"/>
      <c r="T1051" s="145"/>
      <c r="U1051" s="145"/>
      <c r="V1051" s="145"/>
      <c r="W1051" s="145"/>
      <c r="X1051" s="145"/>
      <c r="Y1051" s="145"/>
      <c r="Z1051" s="145"/>
      <c r="AA1051" s="145"/>
      <c r="AB1051" s="145"/>
      <c r="AC1051" s="145"/>
      <c r="AD1051" s="145"/>
      <c r="AE1051" s="145"/>
      <c r="AF1051" s="145"/>
      <c r="AG1051" s="145"/>
      <c r="AH1051" s="145"/>
      <c r="AI1051" s="145"/>
      <c r="AJ1051" s="145"/>
      <c r="AK1051" s="145"/>
      <c r="AL1051" s="145"/>
      <c r="AM1051" s="145"/>
      <c r="AN1051" s="145"/>
      <c r="AO1051" s="145"/>
      <c r="AP1051" s="145"/>
      <c r="AQ1051" s="145"/>
      <c r="AR1051" s="145"/>
      <c r="AS1051" s="145"/>
      <c r="AT1051" s="145"/>
      <c r="AU1051" s="145"/>
    </row>
    <row r="1052" spans="1:47" outlineLevel="1">
      <c r="A1052" s="146"/>
      <c r="B1052" s="149"/>
      <c r="C1052" s="166" t="s">
        <v>942</v>
      </c>
      <c r="D1052" s="190"/>
      <c r="E1052" s="181">
        <v>209.5</v>
      </c>
      <c r="F1052" s="200"/>
      <c r="G1052" s="151"/>
      <c r="H1052" s="176">
        <v>0</v>
      </c>
      <c r="I1052" s="199"/>
      <c r="J1052" s="145"/>
      <c r="K1052" s="145"/>
      <c r="L1052" s="145"/>
      <c r="M1052" s="145"/>
      <c r="N1052" s="145"/>
      <c r="O1052" s="145"/>
      <c r="P1052" s="145"/>
      <c r="Q1052" s="145"/>
      <c r="R1052" s="145" t="s">
        <v>127</v>
      </c>
      <c r="S1052" s="145">
        <v>0</v>
      </c>
      <c r="T1052" s="145"/>
      <c r="U1052" s="145"/>
      <c r="V1052" s="145"/>
      <c r="W1052" s="145"/>
      <c r="X1052" s="145"/>
      <c r="Y1052" s="145"/>
      <c r="Z1052" s="145"/>
      <c r="AA1052" s="145"/>
      <c r="AB1052" s="145"/>
      <c r="AC1052" s="145"/>
      <c r="AD1052" s="145"/>
      <c r="AE1052" s="145"/>
      <c r="AF1052" s="145"/>
      <c r="AG1052" s="145"/>
      <c r="AH1052" s="145"/>
      <c r="AI1052" s="145"/>
      <c r="AJ1052" s="145"/>
      <c r="AK1052" s="145"/>
      <c r="AL1052" s="145"/>
      <c r="AM1052" s="145"/>
      <c r="AN1052" s="145"/>
      <c r="AO1052" s="145"/>
      <c r="AP1052" s="145"/>
      <c r="AQ1052" s="145"/>
      <c r="AR1052" s="145"/>
      <c r="AS1052" s="145"/>
      <c r="AT1052" s="145"/>
      <c r="AU1052" s="145"/>
    </row>
    <row r="1053" spans="1:47" outlineLevel="1">
      <c r="A1053" s="146"/>
      <c r="B1053" s="149"/>
      <c r="C1053" s="166" t="s">
        <v>943</v>
      </c>
      <c r="D1053" s="190"/>
      <c r="E1053" s="181">
        <v>603.5</v>
      </c>
      <c r="F1053" s="200"/>
      <c r="G1053" s="151"/>
      <c r="H1053" s="176">
        <v>0</v>
      </c>
      <c r="I1053" s="199"/>
      <c r="J1053" s="145"/>
      <c r="K1053" s="145"/>
      <c r="L1053" s="145"/>
      <c r="M1053" s="145"/>
      <c r="N1053" s="145"/>
      <c r="O1053" s="145"/>
      <c r="P1053" s="145"/>
      <c r="Q1053" s="145"/>
      <c r="R1053" s="145" t="s">
        <v>127</v>
      </c>
      <c r="S1053" s="145">
        <v>0</v>
      </c>
      <c r="T1053" s="145"/>
      <c r="U1053" s="145"/>
      <c r="V1053" s="145"/>
      <c r="W1053" s="145"/>
      <c r="X1053" s="145"/>
      <c r="Y1053" s="145"/>
      <c r="Z1053" s="145"/>
      <c r="AA1053" s="145"/>
      <c r="AB1053" s="145"/>
      <c r="AC1053" s="145"/>
      <c r="AD1053" s="145"/>
      <c r="AE1053" s="145"/>
      <c r="AF1053" s="145"/>
      <c r="AG1053" s="145"/>
      <c r="AH1053" s="145"/>
      <c r="AI1053" s="145"/>
      <c r="AJ1053" s="145"/>
      <c r="AK1053" s="145"/>
      <c r="AL1053" s="145"/>
      <c r="AM1053" s="145"/>
      <c r="AN1053" s="145"/>
      <c r="AO1053" s="145"/>
      <c r="AP1053" s="145"/>
      <c r="AQ1053" s="145"/>
      <c r="AR1053" s="145"/>
      <c r="AS1053" s="145"/>
      <c r="AT1053" s="145"/>
      <c r="AU1053" s="145"/>
    </row>
    <row r="1054" spans="1:47" outlineLevel="1">
      <c r="A1054" s="146">
        <v>500</v>
      </c>
      <c r="B1054" s="149" t="s">
        <v>944</v>
      </c>
      <c r="C1054" s="165" t="s">
        <v>945</v>
      </c>
      <c r="D1054" s="189" t="s">
        <v>151</v>
      </c>
      <c r="E1054" s="151">
        <v>813</v>
      </c>
      <c r="F1054" s="200"/>
      <c r="G1054" s="151">
        <f>ROUND(E1054*F1054,2)</f>
        <v>0</v>
      </c>
      <c r="H1054" s="176" t="s">
        <v>954</v>
      </c>
      <c r="I1054" s="199"/>
      <c r="J1054" s="145"/>
      <c r="K1054" s="145"/>
      <c r="L1054" s="145"/>
      <c r="M1054" s="145"/>
      <c r="N1054" s="145"/>
      <c r="O1054" s="145"/>
      <c r="P1054" s="145"/>
      <c r="Q1054" s="145"/>
      <c r="R1054" s="145" t="s">
        <v>125</v>
      </c>
      <c r="S1054" s="145"/>
      <c r="T1054" s="145"/>
      <c r="U1054" s="145"/>
      <c r="V1054" s="145"/>
      <c r="W1054" s="145"/>
      <c r="X1054" s="145"/>
      <c r="Y1054" s="145"/>
      <c r="Z1054" s="145"/>
      <c r="AA1054" s="145"/>
      <c r="AB1054" s="145"/>
      <c r="AC1054" s="145"/>
      <c r="AD1054" s="145"/>
      <c r="AE1054" s="145"/>
      <c r="AF1054" s="145"/>
      <c r="AG1054" s="145"/>
      <c r="AH1054" s="145"/>
      <c r="AI1054" s="145"/>
      <c r="AJ1054" s="145"/>
      <c r="AK1054" s="145"/>
      <c r="AL1054" s="145"/>
      <c r="AM1054" s="145"/>
      <c r="AN1054" s="145"/>
      <c r="AO1054" s="145"/>
      <c r="AP1054" s="145"/>
      <c r="AQ1054" s="145"/>
      <c r="AR1054" s="145"/>
      <c r="AS1054" s="145"/>
      <c r="AT1054" s="145"/>
      <c r="AU1054" s="145"/>
    </row>
    <row r="1055" spans="1:47" outlineLevel="1">
      <c r="A1055" s="146"/>
      <c r="B1055" s="149"/>
      <c r="C1055" s="166" t="s">
        <v>942</v>
      </c>
      <c r="D1055" s="190"/>
      <c r="E1055" s="181">
        <v>209.5</v>
      </c>
      <c r="F1055" s="200"/>
      <c r="G1055" s="151"/>
      <c r="H1055" s="176">
        <v>0</v>
      </c>
      <c r="I1055" s="199"/>
      <c r="J1055" s="145"/>
      <c r="K1055" s="145"/>
      <c r="L1055" s="145"/>
      <c r="M1055" s="145"/>
      <c r="N1055" s="145"/>
      <c r="O1055" s="145"/>
      <c r="P1055" s="145"/>
      <c r="Q1055" s="145"/>
      <c r="R1055" s="145" t="s">
        <v>127</v>
      </c>
      <c r="S1055" s="145">
        <v>0</v>
      </c>
      <c r="T1055" s="145"/>
      <c r="U1055" s="145"/>
      <c r="V1055" s="145"/>
      <c r="W1055" s="145"/>
      <c r="X1055" s="145"/>
      <c r="Y1055" s="145"/>
      <c r="Z1055" s="145"/>
      <c r="AA1055" s="145"/>
      <c r="AB1055" s="145"/>
      <c r="AC1055" s="145"/>
      <c r="AD1055" s="145"/>
      <c r="AE1055" s="145"/>
      <c r="AF1055" s="145"/>
      <c r="AG1055" s="145"/>
      <c r="AH1055" s="145"/>
      <c r="AI1055" s="145"/>
      <c r="AJ1055" s="145"/>
      <c r="AK1055" s="145"/>
      <c r="AL1055" s="145"/>
      <c r="AM1055" s="145"/>
      <c r="AN1055" s="145"/>
      <c r="AO1055" s="145"/>
      <c r="AP1055" s="145"/>
      <c r="AQ1055" s="145"/>
      <c r="AR1055" s="145"/>
      <c r="AS1055" s="145"/>
      <c r="AT1055" s="145"/>
      <c r="AU1055" s="145"/>
    </row>
    <row r="1056" spans="1:47" outlineLevel="1">
      <c r="A1056" s="146"/>
      <c r="B1056" s="149"/>
      <c r="C1056" s="166" t="s">
        <v>943</v>
      </c>
      <c r="D1056" s="190"/>
      <c r="E1056" s="181">
        <v>603.5</v>
      </c>
      <c r="F1056" s="200"/>
      <c r="G1056" s="151"/>
      <c r="H1056" s="176">
        <v>0</v>
      </c>
      <c r="I1056" s="199"/>
      <c r="J1056" s="145"/>
      <c r="K1056" s="145"/>
      <c r="L1056" s="145"/>
      <c r="M1056" s="145"/>
      <c r="N1056" s="145"/>
      <c r="O1056" s="145"/>
      <c r="P1056" s="145"/>
      <c r="Q1056" s="145"/>
      <c r="R1056" s="145" t="s">
        <v>127</v>
      </c>
      <c r="S1056" s="145">
        <v>0</v>
      </c>
      <c r="T1056" s="145"/>
      <c r="U1056" s="145"/>
      <c r="V1056" s="145"/>
      <c r="W1056" s="145"/>
      <c r="X1056" s="145"/>
      <c r="Y1056" s="145"/>
      <c r="Z1056" s="145"/>
      <c r="AA1056" s="145"/>
      <c r="AB1056" s="145"/>
      <c r="AC1056" s="145"/>
      <c r="AD1056" s="145"/>
      <c r="AE1056" s="145"/>
      <c r="AF1056" s="145"/>
      <c r="AG1056" s="145"/>
      <c r="AH1056" s="145"/>
      <c r="AI1056" s="145"/>
      <c r="AJ1056" s="145"/>
      <c r="AK1056" s="145"/>
      <c r="AL1056" s="145"/>
      <c r="AM1056" s="145"/>
      <c r="AN1056" s="145"/>
      <c r="AO1056" s="145"/>
      <c r="AP1056" s="145"/>
      <c r="AQ1056" s="145"/>
      <c r="AR1056" s="145"/>
      <c r="AS1056" s="145"/>
      <c r="AT1056" s="145"/>
      <c r="AU1056" s="145"/>
    </row>
    <row r="1057" spans="1:47" outlineLevel="1">
      <c r="A1057" s="147" t="s">
        <v>120</v>
      </c>
      <c r="B1057" s="150" t="s">
        <v>1325</v>
      </c>
      <c r="C1057" s="167" t="s">
        <v>1326</v>
      </c>
      <c r="D1057" s="191"/>
      <c r="E1057" s="201"/>
      <c r="F1057" s="201"/>
      <c r="G1057" s="201">
        <f>SUM(G1059:G1147)</f>
        <v>0</v>
      </c>
      <c r="H1057" s="177"/>
      <c r="I1057" s="199"/>
      <c r="J1057" s="199"/>
      <c r="K1057" s="199"/>
      <c r="L1057" s="199"/>
      <c r="M1057" s="199"/>
      <c r="N1057" s="199"/>
      <c r="O1057" s="199"/>
      <c r="P1057" s="199"/>
      <c r="Q1057" s="199"/>
      <c r="R1057" s="199"/>
      <c r="S1057" s="199"/>
      <c r="T1057" s="199"/>
      <c r="U1057" s="199"/>
      <c r="V1057" s="199"/>
      <c r="W1057" s="199"/>
      <c r="X1057" s="199"/>
      <c r="Y1057" s="199"/>
      <c r="Z1057" s="199"/>
      <c r="AA1057" s="199"/>
      <c r="AB1057" s="199"/>
      <c r="AC1057" s="199"/>
      <c r="AD1057" s="199"/>
      <c r="AE1057" s="199"/>
      <c r="AF1057" s="199"/>
      <c r="AG1057" s="199"/>
      <c r="AH1057" s="199"/>
      <c r="AI1057" s="199"/>
      <c r="AJ1057" s="199"/>
      <c r="AK1057" s="199"/>
      <c r="AL1057" s="199"/>
      <c r="AM1057" s="199"/>
      <c r="AN1057" s="199"/>
      <c r="AO1057" s="199"/>
      <c r="AP1057" s="199"/>
      <c r="AQ1057" s="199"/>
      <c r="AR1057" s="199"/>
      <c r="AS1057" s="199"/>
      <c r="AT1057" s="199"/>
      <c r="AU1057" s="199"/>
    </row>
    <row r="1058" spans="1:47" outlineLevel="1">
      <c r="A1058" s="146"/>
      <c r="B1058" s="149" t="s">
        <v>1325</v>
      </c>
      <c r="C1058" s="165" t="s">
        <v>1326</v>
      </c>
      <c r="D1058" s="189"/>
      <c r="E1058" s="200"/>
      <c r="F1058" s="200"/>
      <c r="G1058" s="200"/>
      <c r="H1058" s="176"/>
      <c r="I1058" s="199"/>
      <c r="J1058" s="199"/>
      <c r="K1058" s="199"/>
      <c r="L1058" s="199"/>
      <c r="M1058" s="199"/>
      <c r="N1058" s="199"/>
      <c r="O1058" s="199"/>
      <c r="P1058" s="199"/>
      <c r="Q1058" s="199"/>
      <c r="R1058" s="199"/>
      <c r="S1058" s="199"/>
      <c r="T1058" s="199"/>
      <c r="U1058" s="199"/>
      <c r="V1058" s="199"/>
      <c r="W1058" s="199"/>
      <c r="X1058" s="199"/>
      <c r="Y1058" s="199"/>
      <c r="Z1058" s="199"/>
      <c r="AA1058" s="199"/>
      <c r="AB1058" s="199"/>
      <c r="AC1058" s="199"/>
      <c r="AD1058" s="199"/>
      <c r="AE1058" s="199"/>
      <c r="AF1058" s="199"/>
      <c r="AG1058" s="199"/>
      <c r="AH1058" s="199"/>
      <c r="AI1058" s="199"/>
      <c r="AJ1058" s="199"/>
      <c r="AK1058" s="199"/>
      <c r="AL1058" s="199"/>
      <c r="AM1058" s="199"/>
      <c r="AN1058" s="199"/>
      <c r="AO1058" s="199"/>
      <c r="AP1058" s="199"/>
      <c r="AQ1058" s="199"/>
      <c r="AR1058" s="199"/>
      <c r="AS1058" s="199"/>
      <c r="AT1058" s="199"/>
      <c r="AU1058" s="199"/>
    </row>
    <row r="1059" spans="1:47" outlineLevel="1">
      <c r="A1059" s="146">
        <v>501</v>
      </c>
      <c r="B1059" s="149"/>
      <c r="C1059" s="165" t="s">
        <v>1327</v>
      </c>
      <c r="D1059" s="189" t="s">
        <v>234</v>
      </c>
      <c r="E1059" s="200">
        <v>240</v>
      </c>
      <c r="F1059" s="200"/>
      <c r="G1059" s="200">
        <f t="shared" ref="G1059:G1122" si="17">ROUND(E1059*F1059,2)</f>
        <v>0</v>
      </c>
      <c r="H1059" s="176" t="s">
        <v>953</v>
      </c>
      <c r="I1059" s="199"/>
      <c r="J1059" s="199"/>
      <c r="K1059" s="199"/>
      <c r="L1059" s="199"/>
      <c r="M1059" s="199"/>
      <c r="N1059" s="199"/>
      <c r="O1059" s="199"/>
      <c r="P1059" s="199"/>
      <c r="Q1059" s="199"/>
      <c r="R1059" s="199"/>
      <c r="S1059" s="199"/>
      <c r="T1059" s="199"/>
      <c r="U1059" s="199"/>
      <c r="V1059" s="199"/>
      <c r="W1059" s="199"/>
      <c r="X1059" s="199"/>
      <c r="Y1059" s="199"/>
      <c r="Z1059" s="199"/>
      <c r="AA1059" s="199"/>
      <c r="AB1059" s="199"/>
      <c r="AC1059" s="199"/>
      <c r="AD1059" s="199"/>
      <c r="AE1059" s="199"/>
      <c r="AF1059" s="199"/>
      <c r="AG1059" s="199"/>
      <c r="AH1059" s="199"/>
      <c r="AI1059" s="199"/>
      <c r="AJ1059" s="199"/>
      <c r="AK1059" s="199"/>
      <c r="AL1059" s="199"/>
      <c r="AM1059" s="199"/>
      <c r="AN1059" s="199"/>
      <c r="AO1059" s="199"/>
      <c r="AP1059" s="199"/>
      <c r="AQ1059" s="199"/>
      <c r="AR1059" s="199"/>
      <c r="AS1059" s="199"/>
      <c r="AT1059" s="199"/>
      <c r="AU1059" s="199"/>
    </row>
    <row r="1060" spans="1:47" outlineLevel="1">
      <c r="A1060" s="146">
        <v>502</v>
      </c>
      <c r="B1060" s="149"/>
      <c r="C1060" s="165" t="s">
        <v>1328</v>
      </c>
      <c r="D1060" s="189" t="s">
        <v>234</v>
      </c>
      <c r="E1060" s="200">
        <v>50</v>
      </c>
      <c r="F1060" s="200"/>
      <c r="G1060" s="200">
        <f t="shared" si="17"/>
        <v>0</v>
      </c>
      <c r="H1060" s="176" t="s">
        <v>953</v>
      </c>
      <c r="I1060" s="199"/>
      <c r="J1060" s="199"/>
      <c r="K1060" s="199"/>
      <c r="L1060" s="199"/>
      <c r="M1060" s="199"/>
      <c r="N1060" s="199"/>
      <c r="O1060" s="199"/>
      <c r="P1060" s="199"/>
      <c r="Q1060" s="199"/>
      <c r="R1060" s="199"/>
      <c r="S1060" s="199"/>
      <c r="T1060" s="199"/>
      <c r="U1060" s="199"/>
      <c r="V1060" s="199"/>
      <c r="W1060" s="199"/>
      <c r="X1060" s="199"/>
      <c r="Y1060" s="199"/>
      <c r="Z1060" s="199"/>
      <c r="AA1060" s="199"/>
      <c r="AB1060" s="199"/>
      <c r="AC1060" s="199"/>
      <c r="AD1060" s="199"/>
      <c r="AE1060" s="199"/>
      <c r="AF1060" s="199"/>
      <c r="AG1060" s="199"/>
      <c r="AH1060" s="199"/>
      <c r="AI1060" s="199"/>
      <c r="AJ1060" s="199"/>
      <c r="AK1060" s="199"/>
      <c r="AL1060" s="199"/>
      <c r="AM1060" s="199"/>
      <c r="AN1060" s="199"/>
      <c r="AO1060" s="199"/>
      <c r="AP1060" s="199"/>
      <c r="AQ1060" s="199"/>
      <c r="AR1060" s="199"/>
      <c r="AS1060" s="199"/>
      <c r="AT1060" s="199"/>
      <c r="AU1060" s="199"/>
    </row>
    <row r="1061" spans="1:47" outlineLevel="1">
      <c r="A1061" s="146">
        <v>503</v>
      </c>
      <c r="B1061" s="149"/>
      <c r="C1061" s="165" t="s">
        <v>1329</v>
      </c>
      <c r="D1061" s="189" t="s">
        <v>234</v>
      </c>
      <c r="E1061" s="200">
        <v>52</v>
      </c>
      <c r="F1061" s="200"/>
      <c r="G1061" s="200">
        <f t="shared" si="17"/>
        <v>0</v>
      </c>
      <c r="H1061" s="176" t="s">
        <v>953</v>
      </c>
      <c r="I1061" s="199"/>
      <c r="J1061" s="199"/>
      <c r="K1061" s="199"/>
      <c r="L1061" s="199"/>
      <c r="M1061" s="199"/>
      <c r="N1061" s="199"/>
      <c r="O1061" s="199"/>
      <c r="P1061" s="199"/>
      <c r="Q1061" s="199"/>
      <c r="R1061" s="199"/>
      <c r="S1061" s="199"/>
      <c r="T1061" s="199"/>
      <c r="U1061" s="199"/>
      <c r="V1061" s="199"/>
      <c r="W1061" s="199"/>
      <c r="X1061" s="199"/>
      <c r="Y1061" s="199"/>
      <c r="Z1061" s="199"/>
      <c r="AA1061" s="199"/>
      <c r="AB1061" s="199"/>
      <c r="AC1061" s="199"/>
      <c r="AD1061" s="199"/>
      <c r="AE1061" s="199"/>
      <c r="AF1061" s="199"/>
      <c r="AG1061" s="199"/>
      <c r="AH1061" s="199"/>
      <c r="AI1061" s="199"/>
      <c r="AJ1061" s="199"/>
      <c r="AK1061" s="199"/>
      <c r="AL1061" s="199"/>
      <c r="AM1061" s="199"/>
      <c r="AN1061" s="199"/>
      <c r="AO1061" s="199"/>
      <c r="AP1061" s="199"/>
      <c r="AQ1061" s="199"/>
      <c r="AR1061" s="199"/>
      <c r="AS1061" s="199"/>
      <c r="AT1061" s="199"/>
      <c r="AU1061" s="199"/>
    </row>
    <row r="1062" spans="1:47" outlineLevel="1">
      <c r="A1062" s="146">
        <v>504</v>
      </c>
      <c r="B1062" s="149"/>
      <c r="C1062" s="165" t="s">
        <v>1330</v>
      </c>
      <c r="D1062" s="189" t="s">
        <v>124</v>
      </c>
      <c r="E1062" s="200">
        <v>120</v>
      </c>
      <c r="F1062" s="200"/>
      <c r="G1062" s="200">
        <f t="shared" si="17"/>
        <v>0</v>
      </c>
      <c r="H1062" s="176" t="s">
        <v>953</v>
      </c>
      <c r="I1062" s="199"/>
      <c r="J1062" s="199"/>
      <c r="K1062" s="199"/>
      <c r="L1062" s="199"/>
      <c r="M1062" s="199"/>
      <c r="N1062" s="199"/>
      <c r="O1062" s="199"/>
      <c r="P1062" s="199"/>
      <c r="Q1062" s="199"/>
      <c r="R1062" s="199"/>
      <c r="S1062" s="199"/>
      <c r="T1062" s="199"/>
      <c r="U1062" s="199"/>
      <c r="V1062" s="199"/>
      <c r="W1062" s="199"/>
      <c r="X1062" s="199"/>
      <c r="Y1062" s="199"/>
      <c r="Z1062" s="199"/>
      <c r="AA1062" s="199"/>
      <c r="AB1062" s="199"/>
      <c r="AC1062" s="199"/>
      <c r="AD1062" s="199"/>
      <c r="AE1062" s="199"/>
      <c r="AF1062" s="199"/>
      <c r="AG1062" s="199"/>
      <c r="AH1062" s="199"/>
      <c r="AI1062" s="199"/>
      <c r="AJ1062" s="199"/>
      <c r="AK1062" s="199"/>
      <c r="AL1062" s="199"/>
      <c r="AM1062" s="199"/>
      <c r="AN1062" s="199"/>
      <c r="AO1062" s="199"/>
      <c r="AP1062" s="199"/>
      <c r="AQ1062" s="199"/>
      <c r="AR1062" s="199"/>
      <c r="AS1062" s="199"/>
      <c r="AT1062" s="199"/>
      <c r="AU1062" s="199"/>
    </row>
    <row r="1063" spans="1:47" outlineLevel="1">
      <c r="A1063" s="146">
        <v>505</v>
      </c>
      <c r="B1063" s="149"/>
      <c r="C1063" s="165" t="s">
        <v>1331</v>
      </c>
      <c r="D1063" s="189" t="s">
        <v>124</v>
      </c>
      <c r="E1063" s="200">
        <v>52</v>
      </c>
      <c r="F1063" s="200"/>
      <c r="G1063" s="200">
        <f t="shared" si="17"/>
        <v>0</v>
      </c>
      <c r="H1063" s="176" t="s">
        <v>953</v>
      </c>
      <c r="I1063" s="199"/>
      <c r="J1063" s="199"/>
      <c r="K1063" s="199"/>
      <c r="L1063" s="199"/>
      <c r="M1063" s="199"/>
      <c r="N1063" s="199"/>
      <c r="O1063" s="199"/>
      <c r="P1063" s="199"/>
      <c r="Q1063" s="199"/>
      <c r="R1063" s="199"/>
      <c r="S1063" s="199"/>
      <c r="T1063" s="199"/>
      <c r="U1063" s="199"/>
      <c r="V1063" s="199"/>
      <c r="W1063" s="199"/>
      <c r="X1063" s="199"/>
      <c r="Y1063" s="199"/>
      <c r="Z1063" s="199"/>
      <c r="AA1063" s="199"/>
      <c r="AB1063" s="199"/>
      <c r="AC1063" s="199"/>
      <c r="AD1063" s="199"/>
      <c r="AE1063" s="199"/>
      <c r="AF1063" s="199"/>
      <c r="AG1063" s="199"/>
      <c r="AH1063" s="199"/>
      <c r="AI1063" s="199"/>
      <c r="AJ1063" s="199"/>
      <c r="AK1063" s="199"/>
      <c r="AL1063" s="199"/>
      <c r="AM1063" s="199"/>
      <c r="AN1063" s="199"/>
      <c r="AO1063" s="199"/>
      <c r="AP1063" s="199"/>
      <c r="AQ1063" s="199"/>
      <c r="AR1063" s="199"/>
      <c r="AS1063" s="199"/>
      <c r="AT1063" s="199"/>
      <c r="AU1063" s="199"/>
    </row>
    <row r="1064" spans="1:47" outlineLevel="1">
      <c r="A1064" s="146">
        <v>506</v>
      </c>
      <c r="B1064" s="149"/>
      <c r="C1064" s="165" t="s">
        <v>1332</v>
      </c>
      <c r="D1064" s="189" t="s">
        <v>124</v>
      </c>
      <c r="E1064" s="200">
        <v>12</v>
      </c>
      <c r="F1064" s="200"/>
      <c r="G1064" s="200">
        <f t="shared" si="17"/>
        <v>0</v>
      </c>
      <c r="H1064" s="176" t="s">
        <v>953</v>
      </c>
      <c r="I1064" s="199"/>
      <c r="J1064" s="199"/>
      <c r="K1064" s="199"/>
      <c r="L1064" s="199"/>
      <c r="M1064" s="199"/>
      <c r="N1064" s="199"/>
      <c r="O1064" s="199"/>
      <c r="P1064" s="199"/>
      <c r="Q1064" s="199"/>
      <c r="R1064" s="199"/>
      <c r="S1064" s="199"/>
      <c r="T1064" s="199"/>
      <c r="U1064" s="199"/>
      <c r="V1064" s="199"/>
      <c r="W1064" s="199"/>
      <c r="X1064" s="199"/>
      <c r="Y1064" s="199"/>
      <c r="Z1064" s="199"/>
      <c r="AA1064" s="199"/>
      <c r="AB1064" s="199"/>
      <c r="AC1064" s="199"/>
      <c r="AD1064" s="199"/>
      <c r="AE1064" s="199"/>
      <c r="AF1064" s="199"/>
      <c r="AG1064" s="199"/>
      <c r="AH1064" s="199"/>
      <c r="AI1064" s="199"/>
      <c r="AJ1064" s="199"/>
      <c r="AK1064" s="199"/>
      <c r="AL1064" s="199"/>
      <c r="AM1064" s="199"/>
      <c r="AN1064" s="199"/>
      <c r="AO1064" s="199"/>
      <c r="AP1064" s="199"/>
      <c r="AQ1064" s="199"/>
      <c r="AR1064" s="199"/>
      <c r="AS1064" s="199"/>
      <c r="AT1064" s="199"/>
      <c r="AU1064" s="199"/>
    </row>
    <row r="1065" spans="1:47" outlineLevel="1">
      <c r="A1065" s="146">
        <v>507</v>
      </c>
      <c r="B1065" s="149"/>
      <c r="C1065" s="165" t="s">
        <v>1333</v>
      </c>
      <c r="D1065" s="189" t="s">
        <v>124</v>
      </c>
      <c r="E1065" s="200">
        <v>25</v>
      </c>
      <c r="F1065" s="200"/>
      <c r="G1065" s="200">
        <f t="shared" si="17"/>
        <v>0</v>
      </c>
      <c r="H1065" s="176" t="s">
        <v>953</v>
      </c>
      <c r="I1065" s="199"/>
      <c r="J1065" s="199"/>
      <c r="K1065" s="199"/>
      <c r="L1065" s="199"/>
      <c r="M1065" s="199"/>
      <c r="N1065" s="199"/>
      <c r="O1065" s="199"/>
      <c r="P1065" s="199"/>
      <c r="Q1065" s="199"/>
      <c r="R1065" s="199"/>
      <c r="S1065" s="199"/>
      <c r="T1065" s="199"/>
      <c r="U1065" s="199"/>
      <c r="V1065" s="199"/>
      <c r="W1065" s="199"/>
      <c r="X1065" s="199"/>
      <c r="Y1065" s="199"/>
      <c r="Z1065" s="199"/>
      <c r="AA1065" s="199"/>
      <c r="AB1065" s="199"/>
      <c r="AC1065" s="199"/>
      <c r="AD1065" s="199"/>
      <c r="AE1065" s="199"/>
      <c r="AF1065" s="199"/>
      <c r="AG1065" s="199"/>
      <c r="AH1065" s="199"/>
      <c r="AI1065" s="199"/>
      <c r="AJ1065" s="199"/>
      <c r="AK1065" s="199"/>
      <c r="AL1065" s="199"/>
      <c r="AM1065" s="199"/>
      <c r="AN1065" s="199"/>
      <c r="AO1065" s="199"/>
      <c r="AP1065" s="199"/>
      <c r="AQ1065" s="199"/>
      <c r="AR1065" s="199"/>
      <c r="AS1065" s="199"/>
      <c r="AT1065" s="199"/>
      <c r="AU1065" s="199"/>
    </row>
    <row r="1066" spans="1:47" outlineLevel="1">
      <c r="A1066" s="146">
        <v>508</v>
      </c>
      <c r="B1066" s="149"/>
      <c r="C1066" s="165" t="s">
        <v>1334</v>
      </c>
      <c r="D1066" s="189" t="s">
        <v>124</v>
      </c>
      <c r="E1066" s="200">
        <v>1</v>
      </c>
      <c r="F1066" s="200"/>
      <c r="G1066" s="200">
        <f t="shared" si="17"/>
        <v>0</v>
      </c>
      <c r="H1066" s="176" t="s">
        <v>953</v>
      </c>
      <c r="I1066" s="199"/>
      <c r="J1066" s="199"/>
      <c r="K1066" s="199"/>
      <c r="L1066" s="199"/>
      <c r="M1066" s="199"/>
      <c r="N1066" s="199"/>
      <c r="O1066" s="199"/>
      <c r="P1066" s="199"/>
      <c r="Q1066" s="199"/>
      <c r="R1066" s="199"/>
      <c r="S1066" s="199"/>
      <c r="T1066" s="199"/>
      <c r="U1066" s="199"/>
      <c r="V1066" s="199"/>
      <c r="W1066" s="199"/>
      <c r="X1066" s="199"/>
      <c r="Y1066" s="199"/>
      <c r="Z1066" s="199"/>
      <c r="AA1066" s="199"/>
      <c r="AB1066" s="199"/>
      <c r="AC1066" s="199"/>
      <c r="AD1066" s="199"/>
      <c r="AE1066" s="199"/>
      <c r="AF1066" s="199"/>
      <c r="AG1066" s="199"/>
      <c r="AH1066" s="199"/>
      <c r="AI1066" s="199"/>
      <c r="AJ1066" s="199"/>
      <c r="AK1066" s="199"/>
      <c r="AL1066" s="199"/>
      <c r="AM1066" s="199"/>
      <c r="AN1066" s="199"/>
      <c r="AO1066" s="199"/>
      <c r="AP1066" s="199"/>
      <c r="AQ1066" s="199"/>
      <c r="AR1066" s="199"/>
      <c r="AS1066" s="199"/>
      <c r="AT1066" s="199"/>
      <c r="AU1066" s="199"/>
    </row>
    <row r="1067" spans="1:47" outlineLevel="1">
      <c r="A1067" s="146">
        <v>509</v>
      </c>
      <c r="B1067" s="149"/>
      <c r="C1067" s="165" t="s">
        <v>1335</v>
      </c>
      <c r="D1067" s="189" t="s">
        <v>124</v>
      </c>
      <c r="E1067" s="200">
        <v>56</v>
      </c>
      <c r="F1067" s="200"/>
      <c r="G1067" s="200">
        <f t="shared" si="17"/>
        <v>0</v>
      </c>
      <c r="H1067" s="176" t="s">
        <v>953</v>
      </c>
      <c r="I1067" s="199"/>
      <c r="J1067" s="199"/>
      <c r="K1067" s="199"/>
      <c r="L1067" s="199"/>
      <c r="M1067" s="199"/>
      <c r="N1067" s="199"/>
      <c r="O1067" s="199"/>
      <c r="P1067" s="199"/>
      <c r="Q1067" s="199"/>
      <c r="R1067" s="199"/>
      <c r="S1067" s="199"/>
      <c r="T1067" s="199"/>
      <c r="U1067" s="199"/>
      <c r="V1067" s="199"/>
      <c r="W1067" s="199"/>
      <c r="X1067" s="199"/>
      <c r="Y1067" s="199"/>
      <c r="Z1067" s="199"/>
      <c r="AA1067" s="199"/>
      <c r="AB1067" s="199"/>
      <c r="AC1067" s="199"/>
      <c r="AD1067" s="199"/>
      <c r="AE1067" s="199"/>
      <c r="AF1067" s="199"/>
      <c r="AG1067" s="199"/>
      <c r="AH1067" s="199"/>
      <c r="AI1067" s="199"/>
      <c r="AJ1067" s="199"/>
      <c r="AK1067" s="199"/>
      <c r="AL1067" s="199"/>
      <c r="AM1067" s="199"/>
      <c r="AN1067" s="199"/>
      <c r="AO1067" s="199"/>
      <c r="AP1067" s="199"/>
      <c r="AQ1067" s="199"/>
      <c r="AR1067" s="199"/>
      <c r="AS1067" s="199"/>
      <c r="AT1067" s="199"/>
      <c r="AU1067" s="199"/>
    </row>
    <row r="1068" spans="1:47" outlineLevel="1">
      <c r="A1068" s="146">
        <v>510</v>
      </c>
      <c r="B1068" s="149"/>
      <c r="C1068" s="165" t="s">
        <v>1336</v>
      </c>
      <c r="D1068" s="189" t="s">
        <v>124</v>
      </c>
      <c r="E1068" s="200">
        <v>125</v>
      </c>
      <c r="F1068" s="200"/>
      <c r="G1068" s="200">
        <f t="shared" si="17"/>
        <v>0</v>
      </c>
      <c r="H1068" s="176" t="s">
        <v>953</v>
      </c>
      <c r="I1068" s="199"/>
      <c r="J1068" s="199"/>
      <c r="K1068" s="199"/>
      <c r="L1068" s="199"/>
      <c r="M1068" s="199"/>
      <c r="N1068" s="199"/>
      <c r="O1068" s="199"/>
      <c r="P1068" s="199"/>
      <c r="Q1068" s="199"/>
      <c r="R1068" s="199"/>
      <c r="S1068" s="199"/>
      <c r="T1068" s="199"/>
      <c r="U1068" s="199"/>
      <c r="V1068" s="199"/>
      <c r="W1068" s="199"/>
      <c r="X1068" s="199"/>
      <c r="Y1068" s="199"/>
      <c r="Z1068" s="199"/>
      <c r="AA1068" s="199"/>
      <c r="AB1068" s="199"/>
      <c r="AC1068" s="199"/>
      <c r="AD1068" s="199"/>
      <c r="AE1068" s="199"/>
      <c r="AF1068" s="199"/>
      <c r="AG1068" s="199"/>
      <c r="AH1068" s="199"/>
      <c r="AI1068" s="199"/>
      <c r="AJ1068" s="199"/>
      <c r="AK1068" s="199"/>
      <c r="AL1068" s="199"/>
      <c r="AM1068" s="199"/>
      <c r="AN1068" s="199"/>
      <c r="AO1068" s="199"/>
      <c r="AP1068" s="199"/>
      <c r="AQ1068" s="199"/>
      <c r="AR1068" s="199"/>
      <c r="AS1068" s="199"/>
      <c r="AT1068" s="199"/>
      <c r="AU1068" s="199"/>
    </row>
    <row r="1069" spans="1:47" outlineLevel="1">
      <c r="A1069" s="146">
        <v>511</v>
      </c>
      <c r="B1069" s="149"/>
      <c r="C1069" s="165" t="s">
        <v>1337</v>
      </c>
      <c r="D1069" s="189" t="s">
        <v>124</v>
      </c>
      <c r="E1069" s="200">
        <v>20</v>
      </c>
      <c r="F1069" s="200"/>
      <c r="G1069" s="200">
        <f t="shared" si="17"/>
        <v>0</v>
      </c>
      <c r="H1069" s="176" t="s">
        <v>953</v>
      </c>
      <c r="I1069" s="199"/>
      <c r="J1069" s="199"/>
      <c r="K1069" s="199"/>
      <c r="L1069" s="199"/>
      <c r="M1069" s="199"/>
      <c r="N1069" s="199"/>
      <c r="O1069" s="199"/>
      <c r="P1069" s="199"/>
      <c r="Q1069" s="199"/>
      <c r="R1069" s="199"/>
      <c r="S1069" s="199"/>
      <c r="T1069" s="199"/>
      <c r="U1069" s="199"/>
      <c r="V1069" s="199"/>
      <c r="W1069" s="199"/>
      <c r="X1069" s="199"/>
      <c r="Y1069" s="199"/>
      <c r="Z1069" s="199"/>
      <c r="AA1069" s="199"/>
      <c r="AB1069" s="199"/>
      <c r="AC1069" s="199"/>
      <c r="AD1069" s="199"/>
      <c r="AE1069" s="199"/>
      <c r="AF1069" s="199"/>
      <c r="AG1069" s="199"/>
      <c r="AH1069" s="199"/>
      <c r="AI1069" s="199"/>
      <c r="AJ1069" s="199"/>
      <c r="AK1069" s="199"/>
      <c r="AL1069" s="199"/>
      <c r="AM1069" s="199"/>
      <c r="AN1069" s="199"/>
      <c r="AO1069" s="199"/>
      <c r="AP1069" s="199"/>
      <c r="AQ1069" s="199"/>
      <c r="AR1069" s="199"/>
      <c r="AS1069" s="199"/>
      <c r="AT1069" s="199"/>
      <c r="AU1069" s="199"/>
    </row>
    <row r="1070" spans="1:47" outlineLevel="1">
      <c r="A1070" s="146">
        <v>512</v>
      </c>
      <c r="B1070" s="149"/>
      <c r="C1070" s="165" t="s">
        <v>1338</v>
      </c>
      <c r="D1070" s="189" t="s">
        <v>124</v>
      </c>
      <c r="E1070" s="200">
        <v>11</v>
      </c>
      <c r="F1070" s="200"/>
      <c r="G1070" s="200">
        <f t="shared" si="17"/>
        <v>0</v>
      </c>
      <c r="H1070" s="176" t="s">
        <v>953</v>
      </c>
      <c r="I1070" s="199"/>
      <c r="J1070" s="199"/>
      <c r="K1070" s="199"/>
      <c r="L1070" s="199"/>
      <c r="M1070" s="199"/>
      <c r="N1070" s="199"/>
      <c r="O1070" s="199"/>
      <c r="P1070" s="199"/>
      <c r="Q1070" s="199"/>
      <c r="R1070" s="199"/>
      <c r="S1070" s="199"/>
      <c r="T1070" s="199"/>
      <c r="U1070" s="199"/>
      <c r="V1070" s="199"/>
      <c r="W1070" s="199"/>
      <c r="X1070" s="199"/>
      <c r="Y1070" s="199"/>
      <c r="Z1070" s="199"/>
      <c r="AA1070" s="199"/>
      <c r="AB1070" s="199"/>
      <c r="AC1070" s="199"/>
      <c r="AD1070" s="199"/>
      <c r="AE1070" s="199"/>
      <c r="AF1070" s="199"/>
      <c r="AG1070" s="199"/>
      <c r="AH1070" s="199"/>
      <c r="AI1070" s="199"/>
      <c r="AJ1070" s="199"/>
      <c r="AK1070" s="199"/>
      <c r="AL1070" s="199"/>
      <c r="AM1070" s="199"/>
      <c r="AN1070" s="199"/>
      <c r="AO1070" s="199"/>
      <c r="AP1070" s="199"/>
      <c r="AQ1070" s="199"/>
      <c r="AR1070" s="199"/>
      <c r="AS1070" s="199"/>
      <c r="AT1070" s="199"/>
      <c r="AU1070" s="199"/>
    </row>
    <row r="1071" spans="1:47" outlineLevel="1">
      <c r="A1071" s="146">
        <v>513</v>
      </c>
      <c r="B1071" s="149"/>
      <c r="C1071" s="165" t="s">
        <v>1339</v>
      </c>
      <c r="D1071" s="189" t="s">
        <v>124</v>
      </c>
      <c r="E1071" s="200">
        <v>10</v>
      </c>
      <c r="F1071" s="200"/>
      <c r="G1071" s="200">
        <f t="shared" si="17"/>
        <v>0</v>
      </c>
      <c r="H1071" s="176" t="s">
        <v>953</v>
      </c>
      <c r="I1071" s="199"/>
      <c r="J1071" s="199"/>
      <c r="K1071" s="199"/>
      <c r="L1071" s="199"/>
      <c r="M1071" s="199"/>
      <c r="N1071" s="199"/>
      <c r="O1071" s="199"/>
      <c r="P1071" s="199"/>
      <c r="Q1071" s="199"/>
      <c r="R1071" s="199"/>
      <c r="S1071" s="199"/>
      <c r="T1071" s="199"/>
      <c r="U1071" s="199"/>
      <c r="V1071" s="199"/>
      <c r="W1071" s="199"/>
      <c r="X1071" s="199"/>
      <c r="Y1071" s="199"/>
      <c r="Z1071" s="199"/>
      <c r="AA1071" s="199"/>
      <c r="AB1071" s="199"/>
      <c r="AC1071" s="199"/>
      <c r="AD1071" s="199"/>
      <c r="AE1071" s="199"/>
      <c r="AF1071" s="199"/>
      <c r="AG1071" s="199"/>
      <c r="AH1071" s="199"/>
      <c r="AI1071" s="199"/>
      <c r="AJ1071" s="199"/>
      <c r="AK1071" s="199"/>
      <c r="AL1071" s="199"/>
      <c r="AM1071" s="199"/>
      <c r="AN1071" s="199"/>
      <c r="AO1071" s="199"/>
      <c r="AP1071" s="199"/>
      <c r="AQ1071" s="199"/>
      <c r="AR1071" s="199"/>
      <c r="AS1071" s="199"/>
      <c r="AT1071" s="199"/>
      <c r="AU1071" s="199"/>
    </row>
    <row r="1072" spans="1:47" outlineLevel="1">
      <c r="A1072" s="146">
        <v>514</v>
      </c>
      <c r="B1072" s="149"/>
      <c r="C1072" s="165" t="s">
        <v>1340</v>
      </c>
      <c r="D1072" s="189" t="s">
        <v>124</v>
      </c>
      <c r="E1072" s="200">
        <v>3</v>
      </c>
      <c r="F1072" s="200"/>
      <c r="G1072" s="200">
        <f t="shared" si="17"/>
        <v>0</v>
      </c>
      <c r="H1072" s="176" t="s">
        <v>953</v>
      </c>
      <c r="I1072" s="199"/>
      <c r="J1072" s="199"/>
      <c r="K1072" s="199"/>
      <c r="L1072" s="199"/>
      <c r="M1072" s="199"/>
      <c r="N1072" s="199"/>
      <c r="O1072" s="199"/>
      <c r="P1072" s="199"/>
      <c r="Q1072" s="199"/>
      <c r="R1072" s="199"/>
      <c r="S1072" s="199"/>
      <c r="T1072" s="199"/>
      <c r="U1072" s="199"/>
      <c r="V1072" s="199"/>
      <c r="W1072" s="199"/>
      <c r="X1072" s="199"/>
      <c r="Y1072" s="199"/>
      <c r="Z1072" s="199"/>
      <c r="AA1072" s="199"/>
      <c r="AB1072" s="199"/>
      <c r="AC1072" s="199"/>
      <c r="AD1072" s="199"/>
      <c r="AE1072" s="199"/>
      <c r="AF1072" s="199"/>
      <c r="AG1072" s="199"/>
      <c r="AH1072" s="199"/>
      <c r="AI1072" s="199"/>
      <c r="AJ1072" s="199"/>
      <c r="AK1072" s="199"/>
      <c r="AL1072" s="199"/>
      <c r="AM1072" s="199"/>
      <c r="AN1072" s="199"/>
      <c r="AO1072" s="199"/>
      <c r="AP1072" s="199"/>
      <c r="AQ1072" s="199"/>
      <c r="AR1072" s="199"/>
      <c r="AS1072" s="199"/>
      <c r="AT1072" s="199"/>
      <c r="AU1072" s="199"/>
    </row>
    <row r="1073" spans="1:47" outlineLevel="1">
      <c r="A1073" s="146">
        <v>515</v>
      </c>
      <c r="B1073" s="149"/>
      <c r="C1073" s="165" t="s">
        <v>1341</v>
      </c>
      <c r="D1073" s="189" t="s">
        <v>124</v>
      </c>
      <c r="E1073" s="200">
        <v>3</v>
      </c>
      <c r="F1073" s="200"/>
      <c r="G1073" s="200">
        <f t="shared" si="17"/>
        <v>0</v>
      </c>
      <c r="H1073" s="176" t="s">
        <v>953</v>
      </c>
      <c r="I1073" s="199"/>
      <c r="J1073" s="199"/>
      <c r="K1073" s="199"/>
      <c r="L1073" s="199"/>
      <c r="M1073" s="199"/>
      <c r="N1073" s="199"/>
      <c r="O1073" s="199"/>
      <c r="P1073" s="199"/>
      <c r="Q1073" s="199"/>
      <c r="R1073" s="199"/>
      <c r="S1073" s="199"/>
      <c r="T1073" s="199"/>
      <c r="U1073" s="199"/>
      <c r="V1073" s="199"/>
      <c r="W1073" s="199"/>
      <c r="X1073" s="199"/>
      <c r="Y1073" s="199"/>
      <c r="Z1073" s="199"/>
      <c r="AA1073" s="199"/>
      <c r="AB1073" s="199"/>
      <c r="AC1073" s="199"/>
      <c r="AD1073" s="199"/>
      <c r="AE1073" s="199"/>
      <c r="AF1073" s="199"/>
      <c r="AG1073" s="199"/>
      <c r="AH1073" s="199"/>
      <c r="AI1073" s="199"/>
      <c r="AJ1073" s="199"/>
      <c r="AK1073" s="199"/>
      <c r="AL1073" s="199"/>
      <c r="AM1073" s="199"/>
      <c r="AN1073" s="199"/>
      <c r="AO1073" s="199"/>
      <c r="AP1073" s="199"/>
      <c r="AQ1073" s="199"/>
      <c r="AR1073" s="199"/>
      <c r="AS1073" s="199"/>
      <c r="AT1073" s="199"/>
      <c r="AU1073" s="199"/>
    </row>
    <row r="1074" spans="1:47" outlineLevel="1">
      <c r="A1074" s="146">
        <v>516</v>
      </c>
      <c r="B1074" s="149"/>
      <c r="C1074" s="165" t="s">
        <v>1342</v>
      </c>
      <c r="D1074" s="189" t="s">
        <v>124</v>
      </c>
      <c r="E1074" s="200">
        <v>1</v>
      </c>
      <c r="F1074" s="200"/>
      <c r="G1074" s="200">
        <f t="shared" si="17"/>
        <v>0</v>
      </c>
      <c r="H1074" s="176" t="s">
        <v>953</v>
      </c>
      <c r="I1074" s="199"/>
      <c r="J1074" s="199"/>
      <c r="K1074" s="199"/>
      <c r="L1074" s="199"/>
      <c r="M1074" s="199"/>
      <c r="N1074" s="199"/>
      <c r="O1074" s="199"/>
      <c r="P1074" s="199"/>
      <c r="Q1074" s="199"/>
      <c r="R1074" s="199"/>
      <c r="S1074" s="199"/>
      <c r="T1074" s="199"/>
      <c r="U1074" s="199"/>
      <c r="V1074" s="199"/>
      <c r="W1074" s="199"/>
      <c r="X1074" s="199"/>
      <c r="Y1074" s="199"/>
      <c r="Z1074" s="199"/>
      <c r="AA1074" s="199"/>
      <c r="AB1074" s="199"/>
      <c r="AC1074" s="199"/>
      <c r="AD1074" s="199"/>
      <c r="AE1074" s="199"/>
      <c r="AF1074" s="199"/>
      <c r="AG1074" s="199"/>
      <c r="AH1074" s="199"/>
      <c r="AI1074" s="199"/>
      <c r="AJ1074" s="199"/>
      <c r="AK1074" s="199"/>
      <c r="AL1074" s="199"/>
      <c r="AM1074" s="199"/>
      <c r="AN1074" s="199"/>
      <c r="AO1074" s="199"/>
      <c r="AP1074" s="199"/>
      <c r="AQ1074" s="199"/>
      <c r="AR1074" s="199"/>
      <c r="AS1074" s="199"/>
      <c r="AT1074" s="199"/>
      <c r="AU1074" s="199"/>
    </row>
    <row r="1075" spans="1:47" outlineLevel="1">
      <c r="A1075" s="146">
        <v>517</v>
      </c>
      <c r="B1075" s="149"/>
      <c r="C1075" s="165" t="s">
        <v>1343</v>
      </c>
      <c r="D1075" s="189" t="s">
        <v>124</v>
      </c>
      <c r="E1075" s="200">
        <v>5</v>
      </c>
      <c r="F1075" s="200"/>
      <c r="G1075" s="200">
        <f t="shared" si="17"/>
        <v>0</v>
      </c>
      <c r="H1075" s="176" t="s">
        <v>953</v>
      </c>
      <c r="I1075" s="199"/>
      <c r="J1075" s="199"/>
      <c r="K1075" s="199"/>
      <c r="L1075" s="199"/>
      <c r="M1075" s="199"/>
      <c r="N1075" s="199"/>
      <c r="O1075" s="199"/>
      <c r="P1075" s="199"/>
      <c r="Q1075" s="199"/>
      <c r="R1075" s="199"/>
      <c r="S1075" s="199"/>
      <c r="T1075" s="199"/>
      <c r="U1075" s="199"/>
      <c r="V1075" s="199"/>
      <c r="W1075" s="199"/>
      <c r="X1075" s="199"/>
      <c r="Y1075" s="199"/>
      <c r="Z1075" s="199"/>
      <c r="AA1075" s="199"/>
      <c r="AB1075" s="199"/>
      <c r="AC1075" s="199"/>
      <c r="AD1075" s="199"/>
      <c r="AE1075" s="199"/>
      <c r="AF1075" s="199"/>
      <c r="AG1075" s="199"/>
      <c r="AH1075" s="199"/>
      <c r="AI1075" s="199"/>
      <c r="AJ1075" s="199"/>
      <c r="AK1075" s="199"/>
      <c r="AL1075" s="199"/>
      <c r="AM1075" s="199"/>
      <c r="AN1075" s="199"/>
      <c r="AO1075" s="199"/>
      <c r="AP1075" s="199"/>
      <c r="AQ1075" s="199"/>
      <c r="AR1075" s="199"/>
      <c r="AS1075" s="199"/>
      <c r="AT1075" s="199"/>
      <c r="AU1075" s="199"/>
    </row>
    <row r="1076" spans="1:47" outlineLevel="1">
      <c r="A1076" s="146">
        <v>518</v>
      </c>
      <c r="B1076" s="149"/>
      <c r="C1076" s="165" t="s">
        <v>1344</v>
      </c>
      <c r="D1076" s="189" t="s">
        <v>124</v>
      </c>
      <c r="E1076" s="200">
        <v>2</v>
      </c>
      <c r="F1076" s="200"/>
      <c r="G1076" s="200">
        <f t="shared" si="17"/>
        <v>0</v>
      </c>
      <c r="H1076" s="176" t="s">
        <v>953</v>
      </c>
      <c r="I1076" s="199"/>
      <c r="J1076" s="199"/>
      <c r="K1076" s="199"/>
      <c r="L1076" s="199"/>
      <c r="M1076" s="199"/>
      <c r="N1076" s="199"/>
      <c r="O1076" s="199"/>
      <c r="P1076" s="199"/>
      <c r="Q1076" s="199"/>
      <c r="R1076" s="199"/>
      <c r="S1076" s="199"/>
      <c r="T1076" s="199"/>
      <c r="U1076" s="199"/>
      <c r="V1076" s="199"/>
      <c r="W1076" s="199"/>
      <c r="X1076" s="199"/>
      <c r="Y1076" s="199"/>
      <c r="Z1076" s="199"/>
      <c r="AA1076" s="199"/>
      <c r="AB1076" s="199"/>
      <c r="AC1076" s="199"/>
      <c r="AD1076" s="199"/>
      <c r="AE1076" s="199"/>
      <c r="AF1076" s="199"/>
      <c r="AG1076" s="199"/>
      <c r="AH1076" s="199"/>
      <c r="AI1076" s="199"/>
      <c r="AJ1076" s="199"/>
      <c r="AK1076" s="199"/>
      <c r="AL1076" s="199"/>
      <c r="AM1076" s="199"/>
      <c r="AN1076" s="199"/>
      <c r="AO1076" s="199"/>
      <c r="AP1076" s="199"/>
      <c r="AQ1076" s="199"/>
      <c r="AR1076" s="199"/>
      <c r="AS1076" s="199"/>
      <c r="AT1076" s="199"/>
      <c r="AU1076" s="199"/>
    </row>
    <row r="1077" spans="1:47" outlineLevel="1">
      <c r="A1077" s="146">
        <v>519</v>
      </c>
      <c r="B1077" s="149"/>
      <c r="C1077" s="165" t="s">
        <v>1345</v>
      </c>
      <c r="D1077" s="189" t="s">
        <v>124</v>
      </c>
      <c r="E1077" s="200">
        <v>4</v>
      </c>
      <c r="F1077" s="200"/>
      <c r="G1077" s="200">
        <f t="shared" si="17"/>
        <v>0</v>
      </c>
      <c r="H1077" s="176" t="s">
        <v>953</v>
      </c>
      <c r="I1077" s="199"/>
      <c r="J1077" s="199"/>
      <c r="K1077" s="199"/>
      <c r="L1077" s="199"/>
      <c r="M1077" s="199"/>
      <c r="N1077" s="199"/>
      <c r="O1077" s="199"/>
      <c r="P1077" s="199"/>
      <c r="Q1077" s="199"/>
      <c r="R1077" s="199"/>
      <c r="S1077" s="199"/>
      <c r="T1077" s="199"/>
      <c r="U1077" s="199"/>
      <c r="V1077" s="199"/>
      <c r="W1077" s="199"/>
      <c r="X1077" s="199"/>
      <c r="Y1077" s="199"/>
      <c r="Z1077" s="199"/>
      <c r="AA1077" s="199"/>
      <c r="AB1077" s="199"/>
      <c r="AC1077" s="199"/>
      <c r="AD1077" s="199"/>
      <c r="AE1077" s="199"/>
      <c r="AF1077" s="199"/>
      <c r="AG1077" s="199"/>
      <c r="AH1077" s="199"/>
      <c r="AI1077" s="199"/>
      <c r="AJ1077" s="199"/>
      <c r="AK1077" s="199"/>
      <c r="AL1077" s="199"/>
      <c r="AM1077" s="199"/>
      <c r="AN1077" s="199"/>
      <c r="AO1077" s="199"/>
      <c r="AP1077" s="199"/>
      <c r="AQ1077" s="199"/>
      <c r="AR1077" s="199"/>
      <c r="AS1077" s="199"/>
      <c r="AT1077" s="199"/>
      <c r="AU1077" s="199"/>
    </row>
    <row r="1078" spans="1:47" outlineLevel="1">
      <c r="A1078" s="146">
        <v>520</v>
      </c>
      <c r="B1078" s="149"/>
      <c r="C1078" s="165" t="s">
        <v>1346</v>
      </c>
      <c r="D1078" s="189" t="s">
        <v>124</v>
      </c>
      <c r="E1078" s="200">
        <v>12</v>
      </c>
      <c r="F1078" s="200"/>
      <c r="G1078" s="200">
        <f t="shared" si="17"/>
        <v>0</v>
      </c>
      <c r="H1078" s="176" t="s">
        <v>953</v>
      </c>
      <c r="I1078" s="199"/>
      <c r="J1078" s="199"/>
      <c r="K1078" s="199"/>
      <c r="L1078" s="199"/>
      <c r="M1078" s="199"/>
      <c r="N1078" s="199"/>
      <c r="O1078" s="199"/>
      <c r="P1078" s="199"/>
      <c r="Q1078" s="199"/>
      <c r="R1078" s="199"/>
      <c r="S1078" s="199"/>
      <c r="T1078" s="199"/>
      <c r="U1078" s="199"/>
      <c r="V1078" s="199"/>
      <c r="W1078" s="199"/>
      <c r="X1078" s="199"/>
      <c r="Y1078" s="199"/>
      <c r="Z1078" s="199"/>
      <c r="AA1078" s="199"/>
      <c r="AB1078" s="199"/>
      <c r="AC1078" s="199"/>
      <c r="AD1078" s="199"/>
      <c r="AE1078" s="199"/>
      <c r="AF1078" s="199"/>
      <c r="AG1078" s="199"/>
      <c r="AH1078" s="199"/>
      <c r="AI1078" s="199"/>
      <c r="AJ1078" s="199"/>
      <c r="AK1078" s="199"/>
      <c r="AL1078" s="199"/>
      <c r="AM1078" s="199"/>
      <c r="AN1078" s="199"/>
      <c r="AO1078" s="199"/>
      <c r="AP1078" s="199"/>
      <c r="AQ1078" s="199"/>
      <c r="AR1078" s="199"/>
      <c r="AS1078" s="199"/>
      <c r="AT1078" s="199"/>
      <c r="AU1078" s="199"/>
    </row>
    <row r="1079" spans="1:47" outlineLevel="1">
      <c r="A1079" s="146">
        <v>521</v>
      </c>
      <c r="B1079" s="149"/>
      <c r="C1079" s="165" t="s">
        <v>1347</v>
      </c>
      <c r="D1079" s="189" t="s">
        <v>124</v>
      </c>
      <c r="E1079" s="200">
        <v>4</v>
      </c>
      <c r="F1079" s="200"/>
      <c r="G1079" s="200">
        <f t="shared" si="17"/>
        <v>0</v>
      </c>
      <c r="H1079" s="176" t="s">
        <v>953</v>
      </c>
      <c r="I1079" s="199"/>
      <c r="J1079" s="199"/>
      <c r="K1079" s="199"/>
      <c r="L1079" s="199"/>
      <c r="M1079" s="199"/>
      <c r="N1079" s="199"/>
      <c r="O1079" s="199"/>
      <c r="P1079" s="199"/>
      <c r="Q1079" s="199"/>
      <c r="R1079" s="199"/>
      <c r="S1079" s="199"/>
      <c r="T1079" s="199"/>
      <c r="U1079" s="199"/>
      <c r="V1079" s="199"/>
      <c r="W1079" s="199"/>
      <c r="X1079" s="199"/>
      <c r="Y1079" s="199"/>
      <c r="Z1079" s="199"/>
      <c r="AA1079" s="199"/>
      <c r="AB1079" s="199"/>
      <c r="AC1079" s="199"/>
      <c r="AD1079" s="199"/>
      <c r="AE1079" s="199"/>
      <c r="AF1079" s="199"/>
      <c r="AG1079" s="199"/>
      <c r="AH1079" s="199"/>
      <c r="AI1079" s="199"/>
      <c r="AJ1079" s="199"/>
      <c r="AK1079" s="199"/>
      <c r="AL1079" s="199"/>
      <c r="AM1079" s="199"/>
      <c r="AN1079" s="199"/>
      <c r="AO1079" s="199"/>
      <c r="AP1079" s="199"/>
      <c r="AQ1079" s="199"/>
      <c r="AR1079" s="199"/>
      <c r="AS1079" s="199"/>
      <c r="AT1079" s="199"/>
      <c r="AU1079" s="199"/>
    </row>
    <row r="1080" spans="1:47" outlineLevel="1">
      <c r="A1080" s="146">
        <v>522</v>
      </c>
      <c r="B1080" s="149"/>
      <c r="C1080" s="165" t="s">
        <v>1348</v>
      </c>
      <c r="D1080" s="189" t="s">
        <v>124</v>
      </c>
      <c r="E1080" s="200">
        <v>4</v>
      </c>
      <c r="F1080" s="200"/>
      <c r="G1080" s="200">
        <f t="shared" si="17"/>
        <v>0</v>
      </c>
      <c r="H1080" s="176" t="s">
        <v>953</v>
      </c>
      <c r="I1080" s="199"/>
      <c r="J1080" s="199"/>
      <c r="K1080" s="199"/>
      <c r="L1080" s="199"/>
      <c r="M1080" s="199"/>
      <c r="N1080" s="199"/>
      <c r="O1080" s="199"/>
      <c r="P1080" s="199"/>
      <c r="Q1080" s="199"/>
      <c r="R1080" s="199"/>
      <c r="S1080" s="199"/>
      <c r="T1080" s="199"/>
      <c r="U1080" s="199"/>
      <c r="V1080" s="199"/>
      <c r="W1080" s="199"/>
      <c r="X1080" s="199"/>
      <c r="Y1080" s="199"/>
      <c r="Z1080" s="199"/>
      <c r="AA1080" s="199"/>
      <c r="AB1080" s="199"/>
      <c r="AC1080" s="199"/>
      <c r="AD1080" s="199"/>
      <c r="AE1080" s="199"/>
      <c r="AF1080" s="199"/>
      <c r="AG1080" s="199"/>
      <c r="AH1080" s="199"/>
      <c r="AI1080" s="199"/>
      <c r="AJ1080" s="199"/>
      <c r="AK1080" s="199"/>
      <c r="AL1080" s="199"/>
      <c r="AM1080" s="199"/>
      <c r="AN1080" s="199"/>
      <c r="AO1080" s="199"/>
      <c r="AP1080" s="199"/>
      <c r="AQ1080" s="199"/>
      <c r="AR1080" s="199"/>
      <c r="AS1080" s="199"/>
      <c r="AT1080" s="199"/>
      <c r="AU1080" s="199"/>
    </row>
    <row r="1081" spans="1:47" outlineLevel="1">
      <c r="A1081" s="146">
        <v>523</v>
      </c>
      <c r="B1081" s="149"/>
      <c r="C1081" s="165" t="s">
        <v>1349</v>
      </c>
      <c r="D1081" s="189" t="s">
        <v>124</v>
      </c>
      <c r="E1081" s="200">
        <v>1</v>
      </c>
      <c r="F1081" s="200"/>
      <c r="G1081" s="200">
        <f t="shared" si="17"/>
        <v>0</v>
      </c>
      <c r="H1081" s="176" t="s">
        <v>953</v>
      </c>
      <c r="I1081" s="199"/>
      <c r="J1081" s="199"/>
      <c r="K1081" s="199"/>
      <c r="L1081" s="199"/>
      <c r="M1081" s="199"/>
      <c r="N1081" s="199"/>
      <c r="O1081" s="199"/>
      <c r="P1081" s="199"/>
      <c r="Q1081" s="199"/>
      <c r="R1081" s="199"/>
      <c r="S1081" s="199"/>
      <c r="T1081" s="199"/>
      <c r="U1081" s="199"/>
      <c r="V1081" s="199"/>
      <c r="W1081" s="199"/>
      <c r="X1081" s="199"/>
      <c r="Y1081" s="199"/>
      <c r="Z1081" s="199"/>
      <c r="AA1081" s="199"/>
      <c r="AB1081" s="199"/>
      <c r="AC1081" s="199"/>
      <c r="AD1081" s="199"/>
      <c r="AE1081" s="199"/>
      <c r="AF1081" s="199"/>
      <c r="AG1081" s="199"/>
      <c r="AH1081" s="199"/>
      <c r="AI1081" s="199"/>
      <c r="AJ1081" s="199"/>
      <c r="AK1081" s="199"/>
      <c r="AL1081" s="199"/>
      <c r="AM1081" s="199"/>
      <c r="AN1081" s="199"/>
      <c r="AO1081" s="199"/>
      <c r="AP1081" s="199"/>
      <c r="AQ1081" s="199"/>
      <c r="AR1081" s="199"/>
      <c r="AS1081" s="199"/>
      <c r="AT1081" s="199"/>
      <c r="AU1081" s="199"/>
    </row>
    <row r="1082" spans="1:47" outlineLevel="1">
      <c r="A1082" s="146">
        <v>524</v>
      </c>
      <c r="B1082" s="149"/>
      <c r="C1082" s="165" t="s">
        <v>1350</v>
      </c>
      <c r="D1082" s="189" t="s">
        <v>124</v>
      </c>
      <c r="E1082" s="200">
        <v>3</v>
      </c>
      <c r="F1082" s="200"/>
      <c r="G1082" s="200">
        <f t="shared" si="17"/>
        <v>0</v>
      </c>
      <c r="H1082" s="176" t="s">
        <v>953</v>
      </c>
      <c r="I1082" s="199"/>
      <c r="J1082" s="199"/>
      <c r="K1082" s="199"/>
      <c r="L1082" s="199"/>
      <c r="M1082" s="199"/>
      <c r="N1082" s="199"/>
      <c r="O1082" s="199"/>
      <c r="P1082" s="199"/>
      <c r="Q1082" s="199"/>
      <c r="R1082" s="199"/>
      <c r="S1082" s="199"/>
      <c r="T1082" s="199"/>
      <c r="U1082" s="199"/>
      <c r="V1082" s="199"/>
      <c r="W1082" s="199"/>
      <c r="X1082" s="199"/>
      <c r="Y1082" s="199"/>
      <c r="Z1082" s="199"/>
      <c r="AA1082" s="199"/>
      <c r="AB1082" s="199"/>
      <c r="AC1082" s="199"/>
      <c r="AD1082" s="199"/>
      <c r="AE1082" s="199"/>
      <c r="AF1082" s="199"/>
      <c r="AG1082" s="199"/>
      <c r="AH1082" s="199"/>
      <c r="AI1082" s="199"/>
      <c r="AJ1082" s="199"/>
      <c r="AK1082" s="199"/>
      <c r="AL1082" s="199"/>
      <c r="AM1082" s="199"/>
      <c r="AN1082" s="199"/>
      <c r="AO1082" s="199"/>
      <c r="AP1082" s="199"/>
      <c r="AQ1082" s="199"/>
      <c r="AR1082" s="199"/>
      <c r="AS1082" s="199"/>
      <c r="AT1082" s="199"/>
      <c r="AU1082" s="199"/>
    </row>
    <row r="1083" spans="1:47" outlineLevel="1">
      <c r="A1083" s="146">
        <v>525</v>
      </c>
      <c r="B1083" s="149"/>
      <c r="C1083" s="165" t="s">
        <v>1351</v>
      </c>
      <c r="D1083" s="189" t="s">
        <v>124</v>
      </c>
      <c r="E1083" s="200">
        <v>1</v>
      </c>
      <c r="F1083" s="200"/>
      <c r="G1083" s="200">
        <f t="shared" si="17"/>
        <v>0</v>
      </c>
      <c r="H1083" s="176" t="s">
        <v>953</v>
      </c>
      <c r="I1083" s="199"/>
      <c r="J1083" s="199"/>
      <c r="K1083" s="199"/>
      <c r="L1083" s="199"/>
      <c r="M1083" s="199"/>
      <c r="N1083" s="199"/>
      <c r="O1083" s="199"/>
      <c r="P1083" s="199"/>
      <c r="Q1083" s="199"/>
      <c r="R1083" s="199"/>
      <c r="S1083" s="199"/>
      <c r="T1083" s="199"/>
      <c r="U1083" s="199"/>
      <c r="V1083" s="199"/>
      <c r="W1083" s="199"/>
      <c r="X1083" s="199"/>
      <c r="Y1083" s="199"/>
      <c r="Z1083" s="199"/>
      <c r="AA1083" s="199"/>
      <c r="AB1083" s="199"/>
      <c r="AC1083" s="199"/>
      <c r="AD1083" s="199"/>
      <c r="AE1083" s="199"/>
      <c r="AF1083" s="199"/>
      <c r="AG1083" s="199"/>
      <c r="AH1083" s="199"/>
      <c r="AI1083" s="199"/>
      <c r="AJ1083" s="199"/>
      <c r="AK1083" s="199"/>
      <c r="AL1083" s="199"/>
      <c r="AM1083" s="199"/>
      <c r="AN1083" s="199"/>
      <c r="AO1083" s="199"/>
      <c r="AP1083" s="199"/>
      <c r="AQ1083" s="199"/>
      <c r="AR1083" s="199"/>
      <c r="AS1083" s="199"/>
      <c r="AT1083" s="199"/>
      <c r="AU1083" s="199"/>
    </row>
    <row r="1084" spans="1:47" outlineLevel="1">
      <c r="A1084" s="146">
        <v>526</v>
      </c>
      <c r="B1084" s="149"/>
      <c r="C1084" s="165" t="s">
        <v>1352</v>
      </c>
      <c r="D1084" s="189" t="s">
        <v>124</v>
      </c>
      <c r="E1084" s="200">
        <v>6</v>
      </c>
      <c r="F1084" s="200"/>
      <c r="G1084" s="200">
        <f t="shared" si="17"/>
        <v>0</v>
      </c>
      <c r="H1084" s="176" t="s">
        <v>953</v>
      </c>
      <c r="I1084" s="199"/>
      <c r="J1084" s="199"/>
      <c r="K1084" s="199"/>
      <c r="L1084" s="199"/>
      <c r="M1084" s="199"/>
      <c r="N1084" s="199"/>
      <c r="O1084" s="199"/>
      <c r="P1084" s="199"/>
      <c r="Q1084" s="199"/>
      <c r="R1084" s="199"/>
      <c r="S1084" s="199"/>
      <c r="T1084" s="199"/>
      <c r="U1084" s="199"/>
      <c r="V1084" s="199"/>
      <c r="W1084" s="199"/>
      <c r="X1084" s="199"/>
      <c r="Y1084" s="199"/>
      <c r="Z1084" s="199"/>
      <c r="AA1084" s="199"/>
      <c r="AB1084" s="199"/>
      <c r="AC1084" s="199"/>
      <c r="AD1084" s="199"/>
      <c r="AE1084" s="199"/>
      <c r="AF1084" s="199"/>
      <c r="AG1084" s="199"/>
      <c r="AH1084" s="199"/>
      <c r="AI1084" s="199"/>
      <c r="AJ1084" s="199"/>
      <c r="AK1084" s="199"/>
      <c r="AL1084" s="199"/>
      <c r="AM1084" s="199"/>
      <c r="AN1084" s="199"/>
      <c r="AO1084" s="199"/>
      <c r="AP1084" s="199"/>
      <c r="AQ1084" s="199"/>
      <c r="AR1084" s="199"/>
      <c r="AS1084" s="199"/>
      <c r="AT1084" s="199"/>
      <c r="AU1084" s="199"/>
    </row>
    <row r="1085" spans="1:47" outlineLevel="1">
      <c r="A1085" s="146">
        <v>527</v>
      </c>
      <c r="B1085" s="149"/>
      <c r="C1085" s="165" t="s">
        <v>1353</v>
      </c>
      <c r="D1085" s="189" t="s">
        <v>124</v>
      </c>
      <c r="E1085" s="200">
        <v>53</v>
      </c>
      <c r="F1085" s="200"/>
      <c r="G1085" s="200">
        <f t="shared" si="17"/>
        <v>0</v>
      </c>
      <c r="H1085" s="176" t="s">
        <v>953</v>
      </c>
      <c r="I1085" s="199"/>
      <c r="J1085" s="199"/>
      <c r="K1085" s="199"/>
      <c r="L1085" s="199"/>
      <c r="M1085" s="199"/>
      <c r="N1085" s="199"/>
      <c r="O1085" s="199"/>
      <c r="P1085" s="199"/>
      <c r="Q1085" s="199"/>
      <c r="R1085" s="199"/>
      <c r="S1085" s="199"/>
      <c r="T1085" s="199"/>
      <c r="U1085" s="199"/>
      <c r="V1085" s="199"/>
      <c r="W1085" s="199"/>
      <c r="X1085" s="199"/>
      <c r="Y1085" s="199"/>
      <c r="Z1085" s="199"/>
      <c r="AA1085" s="199"/>
      <c r="AB1085" s="199"/>
      <c r="AC1085" s="199"/>
      <c r="AD1085" s="199"/>
      <c r="AE1085" s="199"/>
      <c r="AF1085" s="199"/>
      <c r="AG1085" s="199"/>
      <c r="AH1085" s="199"/>
      <c r="AI1085" s="199"/>
      <c r="AJ1085" s="199"/>
      <c r="AK1085" s="199"/>
      <c r="AL1085" s="199"/>
      <c r="AM1085" s="199"/>
      <c r="AN1085" s="199"/>
      <c r="AO1085" s="199"/>
      <c r="AP1085" s="199"/>
      <c r="AQ1085" s="199"/>
      <c r="AR1085" s="199"/>
      <c r="AS1085" s="199"/>
      <c r="AT1085" s="199"/>
      <c r="AU1085" s="199"/>
    </row>
    <row r="1086" spans="1:47" outlineLevel="1">
      <c r="A1086" s="146">
        <v>528</v>
      </c>
      <c r="B1086" s="149"/>
      <c r="C1086" s="165" t="s">
        <v>1354</v>
      </c>
      <c r="D1086" s="189" t="s">
        <v>124</v>
      </c>
      <c r="E1086" s="200">
        <v>4</v>
      </c>
      <c r="F1086" s="200"/>
      <c r="G1086" s="200">
        <f t="shared" si="17"/>
        <v>0</v>
      </c>
      <c r="H1086" s="176" t="s">
        <v>953</v>
      </c>
      <c r="I1086" s="199"/>
      <c r="J1086" s="199"/>
      <c r="K1086" s="199"/>
      <c r="L1086" s="199"/>
      <c r="M1086" s="199"/>
      <c r="N1086" s="199"/>
      <c r="O1086" s="199"/>
      <c r="P1086" s="199"/>
      <c r="Q1086" s="199"/>
      <c r="R1086" s="199"/>
      <c r="S1086" s="199"/>
      <c r="T1086" s="199"/>
      <c r="U1086" s="199"/>
      <c r="V1086" s="199"/>
      <c r="W1086" s="199"/>
      <c r="X1086" s="199"/>
      <c r="Y1086" s="199"/>
      <c r="Z1086" s="199"/>
      <c r="AA1086" s="199"/>
      <c r="AB1086" s="199"/>
      <c r="AC1086" s="199"/>
      <c r="AD1086" s="199"/>
      <c r="AE1086" s="199"/>
      <c r="AF1086" s="199"/>
      <c r="AG1086" s="199"/>
      <c r="AH1086" s="199"/>
      <c r="AI1086" s="199"/>
      <c r="AJ1086" s="199"/>
      <c r="AK1086" s="199"/>
      <c r="AL1086" s="199"/>
      <c r="AM1086" s="199"/>
      <c r="AN1086" s="199"/>
      <c r="AO1086" s="199"/>
      <c r="AP1086" s="199"/>
      <c r="AQ1086" s="199"/>
      <c r="AR1086" s="199"/>
      <c r="AS1086" s="199"/>
      <c r="AT1086" s="199"/>
      <c r="AU1086" s="199"/>
    </row>
    <row r="1087" spans="1:47" outlineLevel="1">
      <c r="A1087" s="146">
        <v>529</v>
      </c>
      <c r="B1087" s="149"/>
      <c r="C1087" s="165" t="s">
        <v>1355</v>
      </c>
      <c r="D1087" s="189" t="s">
        <v>124</v>
      </c>
      <c r="E1087" s="200">
        <v>4</v>
      </c>
      <c r="F1087" s="200"/>
      <c r="G1087" s="200">
        <f t="shared" si="17"/>
        <v>0</v>
      </c>
      <c r="H1087" s="176" t="s">
        <v>953</v>
      </c>
      <c r="I1087" s="199"/>
      <c r="J1087" s="199"/>
      <c r="K1087" s="199"/>
      <c r="L1087" s="199"/>
      <c r="M1087" s="199"/>
      <c r="N1087" s="199"/>
      <c r="O1087" s="199"/>
      <c r="P1087" s="199"/>
      <c r="Q1087" s="199"/>
      <c r="R1087" s="199"/>
      <c r="S1087" s="199"/>
      <c r="T1087" s="199"/>
      <c r="U1087" s="199"/>
      <c r="V1087" s="199"/>
      <c r="W1087" s="199"/>
      <c r="X1087" s="199"/>
      <c r="Y1087" s="199"/>
      <c r="Z1087" s="199"/>
      <c r="AA1087" s="199"/>
      <c r="AB1087" s="199"/>
      <c r="AC1087" s="199"/>
      <c r="AD1087" s="199"/>
      <c r="AE1087" s="199"/>
      <c r="AF1087" s="199"/>
      <c r="AG1087" s="199"/>
      <c r="AH1087" s="199"/>
      <c r="AI1087" s="199"/>
      <c r="AJ1087" s="199"/>
      <c r="AK1087" s="199"/>
      <c r="AL1087" s="199"/>
      <c r="AM1087" s="199"/>
      <c r="AN1087" s="199"/>
      <c r="AO1087" s="199"/>
      <c r="AP1087" s="199"/>
      <c r="AQ1087" s="199"/>
      <c r="AR1087" s="199"/>
      <c r="AS1087" s="199"/>
      <c r="AT1087" s="199"/>
      <c r="AU1087" s="199"/>
    </row>
    <row r="1088" spans="1:47" outlineLevel="1">
      <c r="A1088" s="146">
        <v>530</v>
      </c>
      <c r="B1088" s="149"/>
      <c r="C1088" s="165" t="s">
        <v>1356</v>
      </c>
      <c r="D1088" s="189" t="s">
        <v>124</v>
      </c>
      <c r="E1088" s="200">
        <v>4</v>
      </c>
      <c r="F1088" s="200"/>
      <c r="G1088" s="200">
        <f t="shared" si="17"/>
        <v>0</v>
      </c>
      <c r="H1088" s="176" t="s">
        <v>953</v>
      </c>
      <c r="I1088" s="199"/>
      <c r="J1088" s="199"/>
      <c r="K1088" s="199"/>
      <c r="L1088" s="199"/>
      <c r="M1088" s="199"/>
      <c r="N1088" s="199"/>
      <c r="O1088" s="199"/>
      <c r="P1088" s="199"/>
      <c r="Q1088" s="199"/>
      <c r="R1088" s="199"/>
      <c r="S1088" s="199"/>
      <c r="T1088" s="199"/>
      <c r="U1088" s="199"/>
      <c r="V1088" s="199"/>
      <c r="W1088" s="199"/>
      <c r="X1088" s="199"/>
      <c r="Y1088" s="199"/>
      <c r="Z1088" s="199"/>
      <c r="AA1088" s="199"/>
      <c r="AB1088" s="199"/>
      <c r="AC1088" s="199"/>
      <c r="AD1088" s="199"/>
      <c r="AE1088" s="199"/>
      <c r="AF1088" s="199"/>
      <c r="AG1088" s="199"/>
      <c r="AH1088" s="199"/>
      <c r="AI1088" s="199"/>
      <c r="AJ1088" s="199"/>
      <c r="AK1088" s="199"/>
      <c r="AL1088" s="199"/>
      <c r="AM1088" s="199"/>
      <c r="AN1088" s="199"/>
      <c r="AO1088" s="199"/>
      <c r="AP1088" s="199"/>
      <c r="AQ1088" s="199"/>
      <c r="AR1088" s="199"/>
      <c r="AS1088" s="199"/>
      <c r="AT1088" s="199"/>
      <c r="AU1088" s="199"/>
    </row>
    <row r="1089" spans="1:47" outlineLevel="1">
      <c r="A1089" s="146">
        <v>531</v>
      </c>
      <c r="B1089" s="149"/>
      <c r="C1089" s="165" t="s">
        <v>1357</v>
      </c>
      <c r="D1089" s="189" t="s">
        <v>234</v>
      </c>
      <c r="E1089" s="200">
        <v>225</v>
      </c>
      <c r="F1089" s="200"/>
      <c r="G1089" s="200">
        <f t="shared" si="17"/>
        <v>0</v>
      </c>
      <c r="H1089" s="176" t="s">
        <v>953</v>
      </c>
      <c r="I1089" s="199"/>
      <c r="J1089" s="199"/>
      <c r="K1089" s="199"/>
      <c r="L1089" s="199"/>
      <c r="M1089" s="199"/>
      <c r="N1089" s="199"/>
      <c r="O1089" s="199"/>
      <c r="P1089" s="199"/>
      <c r="Q1089" s="199"/>
      <c r="R1089" s="199"/>
      <c r="S1089" s="199"/>
      <c r="T1089" s="199"/>
      <c r="U1089" s="199"/>
      <c r="V1089" s="199"/>
      <c r="W1089" s="199"/>
      <c r="X1089" s="199"/>
      <c r="Y1089" s="199"/>
      <c r="Z1089" s="199"/>
      <c r="AA1089" s="199"/>
      <c r="AB1089" s="199"/>
      <c r="AC1089" s="199"/>
      <c r="AD1089" s="199"/>
      <c r="AE1089" s="199"/>
      <c r="AF1089" s="199"/>
      <c r="AG1089" s="199"/>
      <c r="AH1089" s="199"/>
      <c r="AI1089" s="199"/>
      <c r="AJ1089" s="199"/>
      <c r="AK1089" s="199"/>
      <c r="AL1089" s="199"/>
      <c r="AM1089" s="199"/>
      <c r="AN1089" s="199"/>
      <c r="AO1089" s="199"/>
      <c r="AP1089" s="199"/>
      <c r="AQ1089" s="199"/>
      <c r="AR1089" s="199"/>
      <c r="AS1089" s="199"/>
      <c r="AT1089" s="199"/>
      <c r="AU1089" s="199"/>
    </row>
    <row r="1090" spans="1:47" outlineLevel="1">
      <c r="A1090" s="146">
        <v>532</v>
      </c>
      <c r="B1090" s="149"/>
      <c r="C1090" s="165" t="s">
        <v>1358</v>
      </c>
      <c r="D1090" s="189" t="s">
        <v>234</v>
      </c>
      <c r="E1090" s="200">
        <v>45</v>
      </c>
      <c r="F1090" s="200"/>
      <c r="G1090" s="200">
        <f t="shared" si="17"/>
        <v>0</v>
      </c>
      <c r="H1090" s="176" t="s">
        <v>953</v>
      </c>
      <c r="I1090" s="199"/>
      <c r="J1090" s="199"/>
      <c r="K1090" s="199"/>
      <c r="L1090" s="199"/>
      <c r="M1090" s="199"/>
      <c r="N1090" s="199"/>
      <c r="O1090" s="199"/>
      <c r="P1090" s="199"/>
      <c r="Q1090" s="199"/>
      <c r="R1090" s="199"/>
      <c r="S1090" s="199"/>
      <c r="T1090" s="199"/>
      <c r="U1090" s="199"/>
      <c r="V1090" s="199"/>
      <c r="W1090" s="199"/>
      <c r="X1090" s="199"/>
      <c r="Y1090" s="199"/>
      <c r="Z1090" s="199"/>
      <c r="AA1090" s="199"/>
      <c r="AB1090" s="199"/>
      <c r="AC1090" s="199"/>
      <c r="AD1090" s="199"/>
      <c r="AE1090" s="199"/>
      <c r="AF1090" s="199"/>
      <c r="AG1090" s="199"/>
      <c r="AH1090" s="199"/>
      <c r="AI1090" s="199"/>
      <c r="AJ1090" s="199"/>
      <c r="AK1090" s="199"/>
      <c r="AL1090" s="199"/>
      <c r="AM1090" s="199"/>
      <c r="AN1090" s="199"/>
      <c r="AO1090" s="199"/>
      <c r="AP1090" s="199"/>
      <c r="AQ1090" s="199"/>
      <c r="AR1090" s="199"/>
      <c r="AS1090" s="199"/>
      <c r="AT1090" s="199"/>
      <c r="AU1090" s="199"/>
    </row>
    <row r="1091" spans="1:47" outlineLevel="1">
      <c r="A1091" s="146">
        <v>533</v>
      </c>
      <c r="B1091" s="149"/>
      <c r="C1091" s="165" t="s">
        <v>1359</v>
      </c>
      <c r="D1091" s="189" t="s">
        <v>234</v>
      </c>
      <c r="E1091" s="200">
        <v>80</v>
      </c>
      <c r="F1091" s="200"/>
      <c r="G1091" s="200">
        <f t="shared" si="17"/>
        <v>0</v>
      </c>
      <c r="H1091" s="176" t="s">
        <v>953</v>
      </c>
      <c r="I1091" s="199"/>
      <c r="J1091" s="199"/>
      <c r="K1091" s="199"/>
      <c r="L1091" s="199"/>
      <c r="M1091" s="199"/>
      <c r="N1091" s="199"/>
      <c r="O1091" s="199"/>
      <c r="P1091" s="199"/>
      <c r="Q1091" s="199"/>
      <c r="R1091" s="199"/>
      <c r="S1091" s="199"/>
      <c r="T1091" s="199"/>
      <c r="U1091" s="199"/>
      <c r="V1091" s="199"/>
      <c r="W1091" s="199"/>
      <c r="X1091" s="199"/>
      <c r="Y1091" s="199"/>
      <c r="Z1091" s="199"/>
      <c r="AA1091" s="199"/>
      <c r="AB1091" s="199"/>
      <c r="AC1091" s="199"/>
      <c r="AD1091" s="199"/>
      <c r="AE1091" s="199"/>
      <c r="AF1091" s="199"/>
      <c r="AG1091" s="199"/>
      <c r="AH1091" s="199"/>
      <c r="AI1091" s="199"/>
      <c r="AJ1091" s="199"/>
      <c r="AK1091" s="199"/>
      <c r="AL1091" s="199"/>
      <c r="AM1091" s="199"/>
      <c r="AN1091" s="199"/>
      <c r="AO1091" s="199"/>
      <c r="AP1091" s="199"/>
      <c r="AQ1091" s="199"/>
      <c r="AR1091" s="199"/>
      <c r="AS1091" s="199"/>
      <c r="AT1091" s="199"/>
      <c r="AU1091" s="199"/>
    </row>
    <row r="1092" spans="1:47" outlineLevel="1">
      <c r="A1092" s="146">
        <v>534</v>
      </c>
      <c r="B1092" s="149"/>
      <c r="C1092" s="165" t="s">
        <v>1360</v>
      </c>
      <c r="D1092" s="189" t="s">
        <v>234</v>
      </c>
      <c r="E1092" s="200">
        <v>1680</v>
      </c>
      <c r="F1092" s="200"/>
      <c r="G1092" s="200">
        <f t="shared" si="17"/>
        <v>0</v>
      </c>
      <c r="H1092" s="176" t="s">
        <v>953</v>
      </c>
      <c r="I1092" s="199"/>
      <c r="J1092" s="199"/>
      <c r="K1092" s="199"/>
      <c r="L1092" s="199"/>
      <c r="M1092" s="199"/>
      <c r="N1092" s="199"/>
      <c r="O1092" s="199"/>
      <c r="P1092" s="199"/>
      <c r="Q1092" s="199"/>
      <c r="R1092" s="199"/>
      <c r="S1092" s="199"/>
      <c r="T1092" s="199"/>
      <c r="U1092" s="199"/>
      <c r="V1092" s="199"/>
      <c r="W1092" s="199"/>
      <c r="X1092" s="199"/>
      <c r="Y1092" s="199"/>
      <c r="Z1092" s="199"/>
      <c r="AA1092" s="199"/>
      <c r="AB1092" s="199"/>
      <c r="AC1092" s="199"/>
      <c r="AD1092" s="199"/>
      <c r="AE1092" s="199"/>
      <c r="AF1092" s="199"/>
      <c r="AG1092" s="199"/>
      <c r="AH1092" s="199"/>
      <c r="AI1092" s="199"/>
      <c r="AJ1092" s="199"/>
      <c r="AK1092" s="199"/>
      <c r="AL1092" s="199"/>
      <c r="AM1092" s="199"/>
      <c r="AN1092" s="199"/>
      <c r="AO1092" s="199"/>
      <c r="AP1092" s="199"/>
      <c r="AQ1092" s="199"/>
      <c r="AR1092" s="199"/>
      <c r="AS1092" s="199"/>
      <c r="AT1092" s="199"/>
      <c r="AU1092" s="199"/>
    </row>
    <row r="1093" spans="1:47" outlineLevel="1">
      <c r="A1093" s="146">
        <v>535</v>
      </c>
      <c r="B1093" s="149"/>
      <c r="C1093" s="165" t="s">
        <v>1361</v>
      </c>
      <c r="D1093" s="189" t="s">
        <v>234</v>
      </c>
      <c r="E1093" s="200">
        <v>1690</v>
      </c>
      <c r="F1093" s="200"/>
      <c r="G1093" s="200">
        <f t="shared" si="17"/>
        <v>0</v>
      </c>
      <c r="H1093" s="176" t="s">
        <v>953</v>
      </c>
      <c r="I1093" s="199"/>
      <c r="J1093" s="199"/>
      <c r="K1093" s="199"/>
      <c r="L1093" s="199"/>
      <c r="M1093" s="199"/>
      <c r="N1093" s="199"/>
      <c r="O1093" s="199"/>
      <c r="P1093" s="199"/>
      <c r="Q1093" s="199"/>
      <c r="R1093" s="199"/>
      <c r="S1093" s="199"/>
      <c r="T1093" s="199"/>
      <c r="U1093" s="199"/>
      <c r="V1093" s="199"/>
      <c r="W1093" s="199"/>
      <c r="X1093" s="199"/>
      <c r="Y1093" s="199"/>
      <c r="Z1093" s="199"/>
      <c r="AA1093" s="199"/>
      <c r="AB1093" s="199"/>
      <c r="AC1093" s="199"/>
      <c r="AD1093" s="199"/>
      <c r="AE1093" s="199"/>
      <c r="AF1093" s="199"/>
      <c r="AG1093" s="199"/>
      <c r="AH1093" s="199"/>
      <c r="AI1093" s="199"/>
      <c r="AJ1093" s="199"/>
      <c r="AK1093" s="199"/>
      <c r="AL1093" s="199"/>
      <c r="AM1093" s="199"/>
      <c r="AN1093" s="199"/>
      <c r="AO1093" s="199"/>
      <c r="AP1093" s="199"/>
      <c r="AQ1093" s="199"/>
      <c r="AR1093" s="199"/>
      <c r="AS1093" s="199"/>
      <c r="AT1093" s="199"/>
      <c r="AU1093" s="199"/>
    </row>
    <row r="1094" spans="1:47" outlineLevel="1">
      <c r="A1094" s="146">
        <v>536</v>
      </c>
      <c r="B1094" s="149"/>
      <c r="C1094" s="165" t="s">
        <v>1362</v>
      </c>
      <c r="D1094" s="189" t="s">
        <v>234</v>
      </c>
      <c r="E1094" s="200">
        <v>125</v>
      </c>
      <c r="F1094" s="200"/>
      <c r="G1094" s="200">
        <f t="shared" si="17"/>
        <v>0</v>
      </c>
      <c r="H1094" s="176" t="s">
        <v>953</v>
      </c>
      <c r="I1094" s="199"/>
      <c r="J1094" s="199"/>
      <c r="K1094" s="199"/>
      <c r="L1094" s="199"/>
      <c r="M1094" s="199"/>
      <c r="N1094" s="199"/>
      <c r="O1094" s="199"/>
      <c r="P1094" s="199"/>
      <c r="Q1094" s="199"/>
      <c r="R1094" s="199"/>
      <c r="S1094" s="199"/>
      <c r="T1094" s="199"/>
      <c r="U1094" s="199"/>
      <c r="V1094" s="199"/>
      <c r="W1094" s="199"/>
      <c r="X1094" s="199"/>
      <c r="Y1094" s="199"/>
      <c r="Z1094" s="199"/>
      <c r="AA1094" s="199"/>
      <c r="AB1094" s="199"/>
      <c r="AC1094" s="199"/>
      <c r="AD1094" s="199"/>
      <c r="AE1094" s="199"/>
      <c r="AF1094" s="199"/>
      <c r="AG1094" s="199"/>
      <c r="AH1094" s="199"/>
      <c r="AI1094" s="199"/>
      <c r="AJ1094" s="199"/>
      <c r="AK1094" s="199"/>
      <c r="AL1094" s="199"/>
      <c r="AM1094" s="199"/>
      <c r="AN1094" s="199"/>
      <c r="AO1094" s="199"/>
      <c r="AP1094" s="199"/>
      <c r="AQ1094" s="199"/>
      <c r="AR1094" s="199"/>
      <c r="AS1094" s="199"/>
      <c r="AT1094" s="199"/>
      <c r="AU1094" s="199"/>
    </row>
    <row r="1095" spans="1:47" outlineLevel="1">
      <c r="A1095" s="146">
        <v>537</v>
      </c>
      <c r="B1095" s="149"/>
      <c r="C1095" s="165" t="s">
        <v>1363</v>
      </c>
      <c r="D1095" s="189" t="s">
        <v>234</v>
      </c>
      <c r="E1095" s="200">
        <v>530</v>
      </c>
      <c r="F1095" s="200"/>
      <c r="G1095" s="200">
        <f t="shared" si="17"/>
        <v>0</v>
      </c>
      <c r="H1095" s="176" t="s">
        <v>953</v>
      </c>
      <c r="I1095" s="199"/>
      <c r="J1095" s="199"/>
      <c r="K1095" s="199"/>
      <c r="L1095" s="199"/>
      <c r="M1095" s="199"/>
      <c r="N1095" s="199"/>
      <c r="O1095" s="199"/>
      <c r="P1095" s="199"/>
      <c r="Q1095" s="199"/>
      <c r="R1095" s="199"/>
      <c r="S1095" s="199"/>
      <c r="T1095" s="199"/>
      <c r="U1095" s="199"/>
      <c r="V1095" s="199"/>
      <c r="W1095" s="199"/>
      <c r="X1095" s="199"/>
      <c r="Y1095" s="199"/>
      <c r="Z1095" s="199"/>
      <c r="AA1095" s="199"/>
      <c r="AB1095" s="199"/>
      <c r="AC1095" s="199"/>
      <c r="AD1095" s="199"/>
      <c r="AE1095" s="199"/>
      <c r="AF1095" s="199"/>
      <c r="AG1095" s="199"/>
      <c r="AH1095" s="199"/>
      <c r="AI1095" s="199"/>
      <c r="AJ1095" s="199"/>
      <c r="AK1095" s="199"/>
      <c r="AL1095" s="199"/>
      <c r="AM1095" s="199"/>
      <c r="AN1095" s="199"/>
      <c r="AO1095" s="199"/>
      <c r="AP1095" s="199"/>
      <c r="AQ1095" s="199"/>
      <c r="AR1095" s="199"/>
      <c r="AS1095" s="199"/>
      <c r="AT1095" s="199"/>
      <c r="AU1095" s="199"/>
    </row>
    <row r="1096" spans="1:47" outlineLevel="1">
      <c r="A1096" s="146">
        <v>538</v>
      </c>
      <c r="B1096" s="149"/>
      <c r="C1096" s="165" t="s">
        <v>1364</v>
      </c>
      <c r="D1096" s="189" t="s">
        <v>234</v>
      </c>
      <c r="E1096" s="200">
        <v>85</v>
      </c>
      <c r="F1096" s="200"/>
      <c r="G1096" s="200">
        <f t="shared" si="17"/>
        <v>0</v>
      </c>
      <c r="H1096" s="176" t="s">
        <v>953</v>
      </c>
      <c r="I1096" s="199"/>
      <c r="J1096" s="199"/>
      <c r="K1096" s="199"/>
      <c r="L1096" s="199"/>
      <c r="M1096" s="199"/>
      <c r="N1096" s="199"/>
      <c r="O1096" s="199"/>
      <c r="P1096" s="199"/>
      <c r="Q1096" s="199"/>
      <c r="R1096" s="199"/>
      <c r="S1096" s="199"/>
      <c r="T1096" s="199"/>
      <c r="U1096" s="199"/>
      <c r="V1096" s="199"/>
      <c r="W1096" s="199"/>
      <c r="X1096" s="199"/>
      <c r="Y1096" s="199"/>
      <c r="Z1096" s="199"/>
      <c r="AA1096" s="199"/>
      <c r="AB1096" s="199"/>
      <c r="AC1096" s="199"/>
      <c r="AD1096" s="199"/>
      <c r="AE1096" s="199"/>
      <c r="AF1096" s="199"/>
      <c r="AG1096" s="199"/>
      <c r="AH1096" s="199"/>
      <c r="AI1096" s="199"/>
      <c r="AJ1096" s="199"/>
      <c r="AK1096" s="199"/>
      <c r="AL1096" s="199"/>
      <c r="AM1096" s="199"/>
      <c r="AN1096" s="199"/>
      <c r="AO1096" s="199"/>
      <c r="AP1096" s="199"/>
      <c r="AQ1096" s="199"/>
      <c r="AR1096" s="199"/>
      <c r="AS1096" s="199"/>
      <c r="AT1096" s="199"/>
      <c r="AU1096" s="199"/>
    </row>
    <row r="1097" spans="1:47" outlineLevel="1">
      <c r="A1097" s="146">
        <v>539</v>
      </c>
      <c r="B1097" s="149"/>
      <c r="C1097" s="165" t="s">
        <v>1364</v>
      </c>
      <c r="D1097" s="189" t="s">
        <v>234</v>
      </c>
      <c r="E1097" s="200">
        <v>85</v>
      </c>
      <c r="F1097" s="200"/>
      <c r="G1097" s="200">
        <f t="shared" si="17"/>
        <v>0</v>
      </c>
      <c r="H1097" s="176" t="s">
        <v>953</v>
      </c>
      <c r="I1097" s="199"/>
      <c r="J1097" s="199"/>
      <c r="K1097" s="199"/>
      <c r="L1097" s="199"/>
      <c r="M1097" s="199"/>
      <c r="N1097" s="199"/>
      <c r="O1097" s="199"/>
      <c r="P1097" s="199"/>
      <c r="Q1097" s="199"/>
      <c r="R1097" s="199"/>
      <c r="S1097" s="199"/>
      <c r="T1097" s="199"/>
      <c r="U1097" s="199"/>
      <c r="V1097" s="199"/>
      <c r="W1097" s="199"/>
      <c r="X1097" s="199"/>
      <c r="Y1097" s="199"/>
      <c r="Z1097" s="199"/>
      <c r="AA1097" s="199"/>
      <c r="AB1097" s="199"/>
      <c r="AC1097" s="199"/>
      <c r="AD1097" s="199"/>
      <c r="AE1097" s="199"/>
      <c r="AF1097" s="199"/>
      <c r="AG1097" s="199"/>
      <c r="AH1097" s="199"/>
      <c r="AI1097" s="199"/>
      <c r="AJ1097" s="199"/>
      <c r="AK1097" s="199"/>
      <c r="AL1097" s="199"/>
      <c r="AM1097" s="199"/>
      <c r="AN1097" s="199"/>
      <c r="AO1097" s="199"/>
      <c r="AP1097" s="199"/>
      <c r="AQ1097" s="199"/>
      <c r="AR1097" s="199"/>
      <c r="AS1097" s="199"/>
      <c r="AT1097" s="199"/>
      <c r="AU1097" s="199"/>
    </row>
    <row r="1098" spans="1:47" outlineLevel="1">
      <c r="A1098" s="146">
        <v>540</v>
      </c>
      <c r="B1098" s="149"/>
      <c r="C1098" s="165" t="s">
        <v>1365</v>
      </c>
      <c r="D1098" s="189" t="s">
        <v>234</v>
      </c>
      <c r="E1098" s="200">
        <v>520</v>
      </c>
      <c r="F1098" s="200"/>
      <c r="G1098" s="200">
        <f t="shared" si="17"/>
        <v>0</v>
      </c>
      <c r="H1098" s="176" t="s">
        <v>953</v>
      </c>
      <c r="I1098" s="199"/>
      <c r="J1098" s="199"/>
      <c r="K1098" s="199"/>
      <c r="L1098" s="199"/>
      <c r="M1098" s="199"/>
      <c r="N1098" s="199"/>
      <c r="O1098" s="199"/>
      <c r="P1098" s="199"/>
      <c r="Q1098" s="199"/>
      <c r="R1098" s="199"/>
      <c r="S1098" s="199"/>
      <c r="T1098" s="199"/>
      <c r="U1098" s="199"/>
      <c r="V1098" s="199"/>
      <c r="W1098" s="199"/>
      <c r="X1098" s="199"/>
      <c r="Y1098" s="199"/>
      <c r="Z1098" s="199"/>
      <c r="AA1098" s="199"/>
      <c r="AB1098" s="199"/>
      <c r="AC1098" s="199"/>
      <c r="AD1098" s="199"/>
      <c r="AE1098" s="199"/>
      <c r="AF1098" s="199"/>
      <c r="AG1098" s="199"/>
      <c r="AH1098" s="199"/>
      <c r="AI1098" s="199"/>
      <c r="AJ1098" s="199"/>
      <c r="AK1098" s="199"/>
      <c r="AL1098" s="199"/>
      <c r="AM1098" s="199"/>
      <c r="AN1098" s="199"/>
      <c r="AO1098" s="199"/>
      <c r="AP1098" s="199"/>
      <c r="AQ1098" s="199"/>
      <c r="AR1098" s="199"/>
      <c r="AS1098" s="199"/>
      <c r="AT1098" s="199"/>
      <c r="AU1098" s="199"/>
    </row>
    <row r="1099" spans="1:47" outlineLevel="1">
      <c r="A1099" s="146">
        <v>541</v>
      </c>
      <c r="B1099" s="149"/>
      <c r="C1099" s="165" t="s">
        <v>1366</v>
      </c>
      <c r="D1099" s="189" t="s">
        <v>234</v>
      </c>
      <c r="E1099" s="200">
        <v>55</v>
      </c>
      <c r="F1099" s="200"/>
      <c r="G1099" s="200">
        <f t="shared" si="17"/>
        <v>0</v>
      </c>
      <c r="H1099" s="176" t="s">
        <v>953</v>
      </c>
      <c r="I1099" s="199"/>
      <c r="J1099" s="199"/>
      <c r="K1099" s="199"/>
      <c r="L1099" s="199"/>
      <c r="M1099" s="199"/>
      <c r="N1099" s="199"/>
      <c r="O1099" s="199"/>
      <c r="P1099" s="199"/>
      <c r="Q1099" s="199"/>
      <c r="R1099" s="199"/>
      <c r="S1099" s="199"/>
      <c r="T1099" s="199"/>
      <c r="U1099" s="199"/>
      <c r="V1099" s="199"/>
      <c r="W1099" s="199"/>
      <c r="X1099" s="199"/>
      <c r="Y1099" s="199"/>
      <c r="Z1099" s="199"/>
      <c r="AA1099" s="199"/>
      <c r="AB1099" s="199"/>
      <c r="AC1099" s="199"/>
      <c r="AD1099" s="199"/>
      <c r="AE1099" s="199"/>
      <c r="AF1099" s="199"/>
      <c r="AG1099" s="199"/>
      <c r="AH1099" s="199"/>
      <c r="AI1099" s="199"/>
      <c r="AJ1099" s="199"/>
      <c r="AK1099" s="199"/>
      <c r="AL1099" s="199"/>
      <c r="AM1099" s="199"/>
      <c r="AN1099" s="199"/>
      <c r="AO1099" s="199"/>
      <c r="AP1099" s="199"/>
      <c r="AQ1099" s="199"/>
      <c r="AR1099" s="199"/>
      <c r="AS1099" s="199"/>
      <c r="AT1099" s="199"/>
      <c r="AU1099" s="199"/>
    </row>
    <row r="1100" spans="1:47" outlineLevel="1">
      <c r="A1100" s="146">
        <v>542</v>
      </c>
      <c r="B1100" s="149"/>
      <c r="C1100" s="165" t="s">
        <v>1367</v>
      </c>
      <c r="D1100" s="189" t="s">
        <v>234</v>
      </c>
      <c r="E1100" s="200">
        <v>22</v>
      </c>
      <c r="F1100" s="200"/>
      <c r="G1100" s="200">
        <f t="shared" si="17"/>
        <v>0</v>
      </c>
      <c r="H1100" s="176" t="s">
        <v>953</v>
      </c>
      <c r="I1100" s="199"/>
      <c r="J1100" s="199"/>
      <c r="K1100" s="199"/>
      <c r="L1100" s="199"/>
      <c r="M1100" s="199"/>
      <c r="N1100" s="199"/>
      <c r="O1100" s="199"/>
      <c r="P1100" s="199"/>
      <c r="Q1100" s="199"/>
      <c r="R1100" s="199"/>
      <c r="S1100" s="199"/>
      <c r="T1100" s="199"/>
      <c r="U1100" s="199"/>
      <c r="V1100" s="199"/>
      <c r="W1100" s="199"/>
      <c r="X1100" s="199"/>
      <c r="Y1100" s="199"/>
      <c r="Z1100" s="199"/>
      <c r="AA1100" s="199"/>
      <c r="AB1100" s="199"/>
      <c r="AC1100" s="199"/>
      <c r="AD1100" s="199"/>
      <c r="AE1100" s="199"/>
      <c r="AF1100" s="199"/>
      <c r="AG1100" s="199"/>
      <c r="AH1100" s="199"/>
      <c r="AI1100" s="199"/>
      <c r="AJ1100" s="199"/>
      <c r="AK1100" s="199"/>
      <c r="AL1100" s="199"/>
      <c r="AM1100" s="199"/>
      <c r="AN1100" s="199"/>
      <c r="AO1100" s="199"/>
      <c r="AP1100" s="199"/>
      <c r="AQ1100" s="199"/>
      <c r="AR1100" s="199"/>
      <c r="AS1100" s="199"/>
      <c r="AT1100" s="199"/>
      <c r="AU1100" s="199"/>
    </row>
    <row r="1101" spans="1:47" outlineLevel="1">
      <c r="A1101" s="146">
        <v>543</v>
      </c>
      <c r="B1101" s="149"/>
      <c r="C1101" s="165" t="s">
        <v>1368</v>
      </c>
      <c r="D1101" s="189" t="s">
        <v>234</v>
      </c>
      <c r="E1101" s="200">
        <v>92</v>
      </c>
      <c r="F1101" s="200"/>
      <c r="G1101" s="200">
        <f t="shared" si="17"/>
        <v>0</v>
      </c>
      <c r="H1101" s="176" t="s">
        <v>953</v>
      </c>
      <c r="I1101" s="199"/>
      <c r="J1101" s="199"/>
      <c r="K1101" s="199"/>
      <c r="L1101" s="199"/>
      <c r="M1101" s="199"/>
      <c r="N1101" s="199"/>
      <c r="O1101" s="199"/>
      <c r="P1101" s="199"/>
      <c r="Q1101" s="199"/>
      <c r="R1101" s="199"/>
      <c r="S1101" s="199"/>
      <c r="T1101" s="199"/>
      <c r="U1101" s="199"/>
      <c r="V1101" s="199"/>
      <c r="W1101" s="199"/>
      <c r="X1101" s="199"/>
      <c r="Y1101" s="199"/>
      <c r="Z1101" s="199"/>
      <c r="AA1101" s="199"/>
      <c r="AB1101" s="199"/>
      <c r="AC1101" s="199"/>
      <c r="AD1101" s="199"/>
      <c r="AE1101" s="199"/>
      <c r="AF1101" s="199"/>
      <c r="AG1101" s="199"/>
      <c r="AH1101" s="199"/>
      <c r="AI1101" s="199"/>
      <c r="AJ1101" s="199"/>
      <c r="AK1101" s="199"/>
      <c r="AL1101" s="199"/>
      <c r="AM1101" s="199"/>
      <c r="AN1101" s="199"/>
      <c r="AO1101" s="199"/>
      <c r="AP1101" s="199"/>
      <c r="AQ1101" s="199"/>
      <c r="AR1101" s="199"/>
      <c r="AS1101" s="199"/>
      <c r="AT1101" s="199"/>
      <c r="AU1101" s="199"/>
    </row>
    <row r="1102" spans="1:47" outlineLevel="1">
      <c r="A1102" s="146">
        <v>544</v>
      </c>
      <c r="B1102" s="149"/>
      <c r="C1102" s="165" t="s">
        <v>1369</v>
      </c>
      <c r="D1102" s="189" t="s">
        <v>234</v>
      </c>
      <c r="E1102" s="200">
        <v>20</v>
      </c>
      <c r="F1102" s="200"/>
      <c r="G1102" s="200">
        <f t="shared" si="17"/>
        <v>0</v>
      </c>
      <c r="H1102" s="176" t="s">
        <v>953</v>
      </c>
      <c r="I1102" s="199"/>
      <c r="J1102" s="199"/>
      <c r="K1102" s="199"/>
      <c r="L1102" s="199"/>
      <c r="M1102" s="199"/>
      <c r="N1102" s="199"/>
      <c r="O1102" s="199"/>
      <c r="P1102" s="199"/>
      <c r="Q1102" s="199"/>
      <c r="R1102" s="199"/>
      <c r="S1102" s="199"/>
      <c r="T1102" s="199"/>
      <c r="U1102" s="199"/>
      <c r="V1102" s="199"/>
      <c r="W1102" s="199"/>
      <c r="X1102" s="199"/>
      <c r="Y1102" s="199"/>
      <c r="Z1102" s="199"/>
      <c r="AA1102" s="199"/>
      <c r="AB1102" s="199"/>
      <c r="AC1102" s="199"/>
      <c r="AD1102" s="199"/>
      <c r="AE1102" s="199"/>
      <c r="AF1102" s="199"/>
      <c r="AG1102" s="199"/>
      <c r="AH1102" s="199"/>
      <c r="AI1102" s="199"/>
      <c r="AJ1102" s="199"/>
      <c r="AK1102" s="199"/>
      <c r="AL1102" s="199"/>
      <c r="AM1102" s="199"/>
      <c r="AN1102" s="199"/>
      <c r="AO1102" s="199"/>
      <c r="AP1102" s="199"/>
      <c r="AQ1102" s="199"/>
      <c r="AR1102" s="199"/>
      <c r="AS1102" s="199"/>
      <c r="AT1102" s="199"/>
      <c r="AU1102" s="199"/>
    </row>
    <row r="1103" spans="1:47" outlineLevel="1">
      <c r="A1103" s="146">
        <v>545</v>
      </c>
      <c r="B1103" s="149"/>
      <c r="C1103" s="165" t="s">
        <v>1370</v>
      </c>
      <c r="D1103" s="189" t="s">
        <v>234</v>
      </c>
      <c r="E1103" s="200">
        <v>50</v>
      </c>
      <c r="F1103" s="200"/>
      <c r="G1103" s="200">
        <f t="shared" si="17"/>
        <v>0</v>
      </c>
      <c r="H1103" s="176" t="s">
        <v>953</v>
      </c>
      <c r="I1103" s="199"/>
      <c r="J1103" s="199"/>
      <c r="K1103" s="199"/>
      <c r="L1103" s="199"/>
      <c r="M1103" s="199"/>
      <c r="N1103" s="199"/>
      <c r="O1103" s="199"/>
      <c r="P1103" s="199"/>
      <c r="Q1103" s="199"/>
      <c r="R1103" s="199"/>
      <c r="S1103" s="199"/>
      <c r="T1103" s="199"/>
      <c r="U1103" s="199"/>
      <c r="V1103" s="199"/>
      <c r="W1103" s="199"/>
      <c r="X1103" s="199"/>
      <c r="Y1103" s="199"/>
      <c r="Z1103" s="199"/>
      <c r="AA1103" s="199"/>
      <c r="AB1103" s="199"/>
      <c r="AC1103" s="199"/>
      <c r="AD1103" s="199"/>
      <c r="AE1103" s="199"/>
      <c r="AF1103" s="199"/>
      <c r="AG1103" s="199"/>
      <c r="AH1103" s="199"/>
      <c r="AI1103" s="199"/>
      <c r="AJ1103" s="199"/>
      <c r="AK1103" s="199"/>
      <c r="AL1103" s="199"/>
      <c r="AM1103" s="199"/>
      <c r="AN1103" s="199"/>
      <c r="AO1103" s="199"/>
      <c r="AP1103" s="199"/>
      <c r="AQ1103" s="199"/>
      <c r="AR1103" s="199"/>
      <c r="AS1103" s="199"/>
      <c r="AT1103" s="199"/>
      <c r="AU1103" s="199"/>
    </row>
    <row r="1104" spans="1:47" outlineLevel="1">
      <c r="A1104" s="146">
        <v>546</v>
      </c>
      <c r="B1104" s="149"/>
      <c r="C1104" s="165" t="s">
        <v>1371</v>
      </c>
      <c r="D1104" s="189" t="s">
        <v>124</v>
      </c>
      <c r="E1104" s="200">
        <v>32</v>
      </c>
      <c r="F1104" s="200"/>
      <c r="G1104" s="200">
        <f t="shared" si="17"/>
        <v>0</v>
      </c>
      <c r="H1104" s="176" t="s">
        <v>953</v>
      </c>
      <c r="I1104" s="199"/>
      <c r="J1104" s="199"/>
      <c r="K1104" s="199"/>
      <c r="L1104" s="199"/>
      <c r="M1104" s="199"/>
      <c r="N1104" s="199"/>
      <c r="O1104" s="199"/>
      <c r="P1104" s="199"/>
      <c r="Q1104" s="199"/>
      <c r="R1104" s="199"/>
      <c r="S1104" s="199"/>
      <c r="T1104" s="199"/>
      <c r="U1104" s="199"/>
      <c r="V1104" s="199"/>
      <c r="W1104" s="199"/>
      <c r="X1104" s="199"/>
      <c r="Y1104" s="199"/>
      <c r="Z1104" s="199"/>
      <c r="AA1104" s="199"/>
      <c r="AB1104" s="199"/>
      <c r="AC1104" s="199"/>
      <c r="AD1104" s="199"/>
      <c r="AE1104" s="199"/>
      <c r="AF1104" s="199"/>
      <c r="AG1104" s="199"/>
      <c r="AH1104" s="199"/>
      <c r="AI1104" s="199"/>
      <c r="AJ1104" s="199"/>
      <c r="AK1104" s="199"/>
      <c r="AL1104" s="199"/>
      <c r="AM1104" s="199"/>
      <c r="AN1104" s="199"/>
      <c r="AO1104" s="199"/>
      <c r="AP1104" s="199"/>
      <c r="AQ1104" s="199"/>
      <c r="AR1104" s="199"/>
      <c r="AS1104" s="199"/>
      <c r="AT1104" s="199"/>
      <c r="AU1104" s="199"/>
    </row>
    <row r="1105" spans="1:47" outlineLevel="1">
      <c r="A1105" s="146">
        <v>547</v>
      </c>
      <c r="B1105" s="149"/>
      <c r="C1105" s="165" t="s">
        <v>1372</v>
      </c>
      <c r="D1105" s="189" t="s">
        <v>124</v>
      </c>
      <c r="E1105" s="200">
        <v>14</v>
      </c>
      <c r="F1105" s="200"/>
      <c r="G1105" s="200">
        <f t="shared" si="17"/>
        <v>0</v>
      </c>
      <c r="H1105" s="176" t="s">
        <v>953</v>
      </c>
      <c r="I1105" s="199"/>
      <c r="J1105" s="199"/>
      <c r="K1105" s="199"/>
      <c r="L1105" s="199"/>
      <c r="M1105" s="199"/>
      <c r="N1105" s="199"/>
      <c r="O1105" s="199"/>
      <c r="P1105" s="199"/>
      <c r="Q1105" s="199"/>
      <c r="R1105" s="199"/>
      <c r="S1105" s="199"/>
      <c r="T1105" s="199"/>
      <c r="U1105" s="199"/>
      <c r="V1105" s="199"/>
      <c r="W1105" s="199"/>
      <c r="X1105" s="199"/>
      <c r="Y1105" s="199"/>
      <c r="Z1105" s="199"/>
      <c r="AA1105" s="199"/>
      <c r="AB1105" s="199"/>
      <c r="AC1105" s="199"/>
      <c r="AD1105" s="199"/>
      <c r="AE1105" s="199"/>
      <c r="AF1105" s="199"/>
      <c r="AG1105" s="199"/>
      <c r="AH1105" s="199"/>
      <c r="AI1105" s="199"/>
      <c r="AJ1105" s="199"/>
      <c r="AK1105" s="199"/>
      <c r="AL1105" s="199"/>
      <c r="AM1105" s="199"/>
      <c r="AN1105" s="199"/>
      <c r="AO1105" s="199"/>
      <c r="AP1105" s="199"/>
      <c r="AQ1105" s="199"/>
      <c r="AR1105" s="199"/>
      <c r="AS1105" s="199"/>
      <c r="AT1105" s="199"/>
      <c r="AU1105" s="199"/>
    </row>
    <row r="1106" spans="1:47" outlineLevel="1">
      <c r="A1106" s="146">
        <v>548</v>
      </c>
      <c r="B1106" s="149"/>
      <c r="C1106" s="165" t="s">
        <v>1373</v>
      </c>
      <c r="D1106" s="189" t="s">
        <v>124</v>
      </c>
      <c r="E1106" s="200">
        <v>4</v>
      </c>
      <c r="F1106" s="200"/>
      <c r="G1106" s="200">
        <f t="shared" si="17"/>
        <v>0</v>
      </c>
      <c r="H1106" s="176" t="s">
        <v>953</v>
      </c>
      <c r="I1106" s="199"/>
      <c r="J1106" s="199"/>
      <c r="K1106" s="199"/>
      <c r="L1106" s="199"/>
      <c r="M1106" s="199"/>
      <c r="N1106" s="199"/>
      <c r="O1106" s="199"/>
      <c r="P1106" s="199"/>
      <c r="Q1106" s="199"/>
      <c r="R1106" s="199"/>
      <c r="S1106" s="199"/>
      <c r="T1106" s="199"/>
      <c r="U1106" s="199"/>
      <c r="V1106" s="199"/>
      <c r="W1106" s="199"/>
      <c r="X1106" s="199"/>
      <c r="Y1106" s="199"/>
      <c r="Z1106" s="199"/>
      <c r="AA1106" s="199"/>
      <c r="AB1106" s="199"/>
      <c r="AC1106" s="199"/>
      <c r="AD1106" s="199"/>
      <c r="AE1106" s="199"/>
      <c r="AF1106" s="199"/>
      <c r="AG1106" s="199"/>
      <c r="AH1106" s="199"/>
      <c r="AI1106" s="199"/>
      <c r="AJ1106" s="199"/>
      <c r="AK1106" s="199"/>
      <c r="AL1106" s="199"/>
      <c r="AM1106" s="199"/>
      <c r="AN1106" s="199"/>
      <c r="AO1106" s="199"/>
      <c r="AP1106" s="199"/>
      <c r="AQ1106" s="199"/>
      <c r="AR1106" s="199"/>
      <c r="AS1106" s="199"/>
      <c r="AT1106" s="199"/>
      <c r="AU1106" s="199"/>
    </row>
    <row r="1107" spans="1:47" outlineLevel="1">
      <c r="A1107" s="146">
        <v>549</v>
      </c>
      <c r="B1107" s="149"/>
      <c r="C1107" s="165" t="s">
        <v>1374</v>
      </c>
      <c r="D1107" s="189" t="s">
        <v>124</v>
      </c>
      <c r="E1107" s="200">
        <v>3</v>
      </c>
      <c r="F1107" s="200"/>
      <c r="G1107" s="200">
        <f t="shared" si="17"/>
        <v>0</v>
      </c>
      <c r="H1107" s="176" t="s">
        <v>953</v>
      </c>
      <c r="I1107" s="199"/>
      <c r="J1107" s="199"/>
      <c r="K1107" s="199"/>
      <c r="L1107" s="199"/>
      <c r="M1107" s="199"/>
      <c r="N1107" s="199"/>
      <c r="O1107" s="199"/>
      <c r="P1107" s="199"/>
      <c r="Q1107" s="199"/>
      <c r="R1107" s="199"/>
      <c r="S1107" s="199"/>
      <c r="T1107" s="199"/>
      <c r="U1107" s="199"/>
      <c r="V1107" s="199"/>
      <c r="W1107" s="199"/>
      <c r="X1107" s="199"/>
      <c r="Y1107" s="199"/>
      <c r="Z1107" s="199"/>
      <c r="AA1107" s="199"/>
      <c r="AB1107" s="199"/>
      <c r="AC1107" s="199"/>
      <c r="AD1107" s="199"/>
      <c r="AE1107" s="199"/>
      <c r="AF1107" s="199"/>
      <c r="AG1107" s="199"/>
      <c r="AH1107" s="199"/>
      <c r="AI1107" s="199"/>
      <c r="AJ1107" s="199"/>
      <c r="AK1107" s="199"/>
      <c r="AL1107" s="199"/>
      <c r="AM1107" s="199"/>
      <c r="AN1107" s="199"/>
      <c r="AO1107" s="199"/>
      <c r="AP1107" s="199"/>
      <c r="AQ1107" s="199"/>
      <c r="AR1107" s="199"/>
      <c r="AS1107" s="199"/>
      <c r="AT1107" s="199"/>
      <c r="AU1107" s="199"/>
    </row>
    <row r="1108" spans="1:47" outlineLevel="1">
      <c r="A1108" s="146">
        <v>550</v>
      </c>
      <c r="B1108" s="149"/>
      <c r="C1108" s="165" t="s">
        <v>1375</v>
      </c>
      <c r="D1108" s="189" t="s">
        <v>124</v>
      </c>
      <c r="E1108" s="200">
        <v>4</v>
      </c>
      <c r="F1108" s="200"/>
      <c r="G1108" s="200">
        <f t="shared" si="17"/>
        <v>0</v>
      </c>
      <c r="H1108" s="176" t="s">
        <v>953</v>
      </c>
      <c r="I1108" s="199"/>
      <c r="J1108" s="199"/>
      <c r="K1108" s="199"/>
      <c r="L1108" s="199"/>
      <c r="M1108" s="199"/>
      <c r="N1108" s="199"/>
      <c r="O1108" s="199"/>
      <c r="P1108" s="199"/>
      <c r="Q1108" s="199"/>
      <c r="R1108" s="199"/>
      <c r="S1108" s="199"/>
      <c r="T1108" s="199"/>
      <c r="U1108" s="199"/>
      <c r="V1108" s="199"/>
      <c r="W1108" s="199"/>
      <c r="X1108" s="199"/>
      <c r="Y1108" s="199"/>
      <c r="Z1108" s="199"/>
      <c r="AA1108" s="199"/>
      <c r="AB1108" s="199"/>
      <c r="AC1108" s="199"/>
      <c r="AD1108" s="199"/>
      <c r="AE1108" s="199"/>
      <c r="AF1108" s="199"/>
      <c r="AG1108" s="199"/>
      <c r="AH1108" s="199"/>
      <c r="AI1108" s="199"/>
      <c r="AJ1108" s="199"/>
      <c r="AK1108" s="199"/>
      <c r="AL1108" s="199"/>
      <c r="AM1108" s="199"/>
      <c r="AN1108" s="199"/>
      <c r="AO1108" s="199"/>
      <c r="AP1108" s="199"/>
      <c r="AQ1108" s="199"/>
      <c r="AR1108" s="199"/>
      <c r="AS1108" s="199"/>
      <c r="AT1108" s="199"/>
      <c r="AU1108" s="199"/>
    </row>
    <row r="1109" spans="1:47" outlineLevel="1">
      <c r="A1109" s="146">
        <v>551</v>
      </c>
      <c r="B1109" s="149"/>
      <c r="C1109" s="165" t="s">
        <v>1376</v>
      </c>
      <c r="D1109" s="189" t="s">
        <v>124</v>
      </c>
      <c r="E1109" s="200">
        <v>1</v>
      </c>
      <c r="F1109" s="200"/>
      <c r="G1109" s="200">
        <f t="shared" si="17"/>
        <v>0</v>
      </c>
      <c r="H1109" s="176" t="s">
        <v>953</v>
      </c>
      <c r="I1109" s="199"/>
      <c r="J1109" s="199"/>
      <c r="K1109" s="199"/>
      <c r="L1109" s="199"/>
      <c r="M1109" s="199"/>
      <c r="N1109" s="199"/>
      <c r="O1109" s="199"/>
      <c r="P1109" s="199"/>
      <c r="Q1109" s="199"/>
      <c r="R1109" s="199"/>
      <c r="S1109" s="199"/>
      <c r="T1109" s="199"/>
      <c r="U1109" s="199"/>
      <c r="V1109" s="199"/>
      <c r="W1109" s="199"/>
      <c r="X1109" s="199"/>
      <c r="Y1109" s="199"/>
      <c r="Z1109" s="199"/>
      <c r="AA1109" s="199"/>
      <c r="AB1109" s="199"/>
      <c r="AC1109" s="199"/>
      <c r="AD1109" s="199"/>
      <c r="AE1109" s="199"/>
      <c r="AF1109" s="199"/>
      <c r="AG1109" s="199"/>
      <c r="AH1109" s="199"/>
      <c r="AI1109" s="199"/>
      <c r="AJ1109" s="199"/>
      <c r="AK1109" s="199"/>
      <c r="AL1109" s="199"/>
      <c r="AM1109" s="199"/>
      <c r="AN1109" s="199"/>
      <c r="AO1109" s="199"/>
      <c r="AP1109" s="199"/>
      <c r="AQ1109" s="199"/>
      <c r="AR1109" s="199"/>
      <c r="AS1109" s="199"/>
      <c r="AT1109" s="199"/>
      <c r="AU1109" s="199"/>
    </row>
    <row r="1110" spans="1:47" outlineLevel="1">
      <c r="A1110" s="146">
        <v>552</v>
      </c>
      <c r="B1110" s="149"/>
      <c r="C1110" s="165" t="s">
        <v>1377</v>
      </c>
      <c r="D1110" s="189" t="s">
        <v>124</v>
      </c>
      <c r="E1110" s="200">
        <v>26</v>
      </c>
      <c r="F1110" s="200"/>
      <c r="G1110" s="200">
        <f t="shared" si="17"/>
        <v>0</v>
      </c>
      <c r="H1110" s="176" t="s">
        <v>953</v>
      </c>
      <c r="I1110" s="199"/>
      <c r="J1110" s="199"/>
      <c r="K1110" s="199"/>
      <c r="L1110" s="199"/>
      <c r="M1110" s="199"/>
      <c r="N1110" s="199"/>
      <c r="O1110" s="199"/>
      <c r="P1110" s="199"/>
      <c r="Q1110" s="199"/>
      <c r="R1110" s="199"/>
      <c r="S1110" s="199"/>
      <c r="T1110" s="199"/>
      <c r="U1110" s="199"/>
      <c r="V1110" s="199"/>
      <c r="W1110" s="199"/>
      <c r="X1110" s="199"/>
      <c r="Y1110" s="199"/>
      <c r="Z1110" s="199"/>
      <c r="AA1110" s="199"/>
      <c r="AB1110" s="199"/>
      <c r="AC1110" s="199"/>
      <c r="AD1110" s="199"/>
      <c r="AE1110" s="199"/>
      <c r="AF1110" s="199"/>
      <c r="AG1110" s="199"/>
      <c r="AH1110" s="199"/>
      <c r="AI1110" s="199"/>
      <c r="AJ1110" s="199"/>
      <c r="AK1110" s="199"/>
      <c r="AL1110" s="199"/>
      <c r="AM1110" s="199"/>
      <c r="AN1110" s="199"/>
      <c r="AO1110" s="199"/>
      <c r="AP1110" s="199"/>
      <c r="AQ1110" s="199"/>
      <c r="AR1110" s="199"/>
      <c r="AS1110" s="199"/>
      <c r="AT1110" s="199"/>
      <c r="AU1110" s="199"/>
    </row>
    <row r="1111" spans="1:47" outlineLevel="1">
      <c r="A1111" s="146">
        <v>553</v>
      </c>
      <c r="B1111" s="149"/>
      <c r="C1111" s="165" t="s">
        <v>1378</v>
      </c>
      <c r="D1111" s="189" t="s">
        <v>124</v>
      </c>
      <c r="E1111" s="200">
        <v>1</v>
      </c>
      <c r="F1111" s="200"/>
      <c r="G1111" s="200">
        <f t="shared" si="17"/>
        <v>0</v>
      </c>
      <c r="H1111" s="176" t="s">
        <v>953</v>
      </c>
      <c r="I1111" s="199"/>
      <c r="J1111" s="199"/>
      <c r="K1111" s="199"/>
      <c r="L1111" s="199"/>
      <c r="M1111" s="199"/>
      <c r="N1111" s="199"/>
      <c r="O1111" s="199"/>
      <c r="P1111" s="199"/>
      <c r="Q1111" s="199"/>
      <c r="R1111" s="199"/>
      <c r="S1111" s="199"/>
      <c r="T1111" s="199"/>
      <c r="U1111" s="199"/>
      <c r="V1111" s="199"/>
      <c r="W1111" s="199"/>
      <c r="X1111" s="199"/>
      <c r="Y1111" s="199"/>
      <c r="Z1111" s="199"/>
      <c r="AA1111" s="199"/>
      <c r="AB1111" s="199"/>
      <c r="AC1111" s="199"/>
      <c r="AD1111" s="199"/>
      <c r="AE1111" s="199"/>
      <c r="AF1111" s="199"/>
      <c r="AG1111" s="199"/>
      <c r="AH1111" s="199"/>
      <c r="AI1111" s="199"/>
      <c r="AJ1111" s="199"/>
      <c r="AK1111" s="199"/>
      <c r="AL1111" s="199"/>
      <c r="AM1111" s="199"/>
      <c r="AN1111" s="199"/>
      <c r="AO1111" s="199"/>
      <c r="AP1111" s="199"/>
      <c r="AQ1111" s="199"/>
      <c r="AR1111" s="199"/>
      <c r="AS1111" s="199"/>
      <c r="AT1111" s="199"/>
      <c r="AU1111" s="199"/>
    </row>
    <row r="1112" spans="1:47" outlineLevel="1">
      <c r="A1112" s="146">
        <v>554</v>
      </c>
      <c r="B1112" s="149"/>
      <c r="C1112" s="165" t="s">
        <v>1379</v>
      </c>
      <c r="D1112" s="189" t="s">
        <v>124</v>
      </c>
      <c r="E1112" s="200">
        <v>2</v>
      </c>
      <c r="F1112" s="200"/>
      <c r="G1112" s="200">
        <f t="shared" si="17"/>
        <v>0</v>
      </c>
      <c r="H1112" s="176" t="s">
        <v>953</v>
      </c>
      <c r="I1112" s="199"/>
      <c r="J1112" s="199"/>
      <c r="K1112" s="199"/>
      <c r="L1112" s="199"/>
      <c r="M1112" s="199"/>
      <c r="N1112" s="199"/>
      <c r="O1112" s="199"/>
      <c r="P1112" s="199"/>
      <c r="Q1112" s="199"/>
      <c r="R1112" s="199"/>
      <c r="S1112" s="199"/>
      <c r="T1112" s="199"/>
      <c r="U1112" s="199"/>
      <c r="V1112" s="199"/>
      <c r="W1112" s="199"/>
      <c r="X1112" s="199"/>
      <c r="Y1112" s="199"/>
      <c r="Z1112" s="199"/>
      <c r="AA1112" s="199"/>
      <c r="AB1112" s="199"/>
      <c r="AC1112" s="199"/>
      <c r="AD1112" s="199"/>
      <c r="AE1112" s="199"/>
      <c r="AF1112" s="199"/>
      <c r="AG1112" s="199"/>
      <c r="AH1112" s="199"/>
      <c r="AI1112" s="199"/>
      <c r="AJ1112" s="199"/>
      <c r="AK1112" s="199"/>
      <c r="AL1112" s="199"/>
      <c r="AM1112" s="199"/>
      <c r="AN1112" s="199"/>
      <c r="AO1112" s="199"/>
      <c r="AP1112" s="199"/>
      <c r="AQ1112" s="199"/>
      <c r="AR1112" s="199"/>
      <c r="AS1112" s="199"/>
      <c r="AT1112" s="199"/>
      <c r="AU1112" s="199"/>
    </row>
    <row r="1113" spans="1:47" ht="22.5" outlineLevel="1">
      <c r="A1113" s="146">
        <v>555</v>
      </c>
      <c r="B1113" s="149"/>
      <c r="C1113" s="165" t="s">
        <v>1680</v>
      </c>
      <c r="D1113" s="189" t="s">
        <v>1554</v>
      </c>
      <c r="E1113" s="200">
        <v>1</v>
      </c>
      <c r="F1113" s="200"/>
      <c r="G1113" s="200">
        <f t="shared" si="17"/>
        <v>0</v>
      </c>
      <c r="H1113" s="176" t="s">
        <v>953</v>
      </c>
      <c r="I1113" s="199"/>
      <c r="J1113" s="199"/>
      <c r="K1113" s="199"/>
      <c r="L1113" s="199"/>
      <c r="M1113" s="199"/>
      <c r="N1113" s="199"/>
      <c r="O1113" s="199"/>
      <c r="P1113" s="199"/>
      <c r="Q1113" s="199"/>
      <c r="R1113" s="199"/>
      <c r="S1113" s="199"/>
      <c r="T1113" s="199"/>
      <c r="U1113" s="199"/>
      <c r="V1113" s="199"/>
      <c r="W1113" s="199"/>
      <c r="X1113" s="199"/>
      <c r="Y1113" s="199"/>
      <c r="Z1113" s="199"/>
      <c r="AA1113" s="199"/>
      <c r="AB1113" s="199"/>
      <c r="AC1113" s="199"/>
      <c r="AD1113" s="199"/>
      <c r="AE1113" s="199"/>
      <c r="AF1113" s="199"/>
      <c r="AG1113" s="199"/>
      <c r="AH1113" s="199"/>
      <c r="AI1113" s="199"/>
      <c r="AJ1113" s="199"/>
      <c r="AK1113" s="199"/>
      <c r="AL1113" s="199"/>
      <c r="AM1113" s="199"/>
      <c r="AN1113" s="199"/>
      <c r="AO1113" s="199"/>
      <c r="AP1113" s="199"/>
      <c r="AQ1113" s="199"/>
      <c r="AR1113" s="199"/>
      <c r="AS1113" s="199"/>
      <c r="AT1113" s="199"/>
      <c r="AU1113" s="199"/>
    </row>
    <row r="1114" spans="1:47" outlineLevel="1">
      <c r="A1114" s="146">
        <v>556</v>
      </c>
      <c r="B1114" s="149"/>
      <c r="C1114" s="165" t="s">
        <v>1681</v>
      </c>
      <c r="D1114" s="189" t="s">
        <v>124</v>
      </c>
      <c r="E1114" s="200">
        <v>8</v>
      </c>
      <c r="F1114" s="200"/>
      <c r="G1114" s="200">
        <f t="shared" si="17"/>
        <v>0</v>
      </c>
      <c r="H1114" s="176" t="s">
        <v>953</v>
      </c>
      <c r="I1114" s="199"/>
      <c r="J1114" s="199"/>
      <c r="K1114" s="199"/>
      <c r="L1114" s="199"/>
      <c r="M1114" s="199"/>
      <c r="N1114" s="199"/>
      <c r="O1114" s="199"/>
      <c r="P1114" s="199"/>
      <c r="Q1114" s="199"/>
      <c r="R1114" s="199"/>
      <c r="S1114" s="199"/>
      <c r="T1114" s="199"/>
      <c r="U1114" s="199"/>
      <c r="V1114" s="199"/>
      <c r="W1114" s="199"/>
      <c r="X1114" s="199"/>
      <c r="Y1114" s="199"/>
      <c r="Z1114" s="199"/>
      <c r="AA1114" s="199"/>
      <c r="AB1114" s="199"/>
      <c r="AC1114" s="199"/>
      <c r="AD1114" s="199"/>
      <c r="AE1114" s="199"/>
      <c r="AF1114" s="199"/>
      <c r="AG1114" s="199"/>
      <c r="AH1114" s="199"/>
      <c r="AI1114" s="199"/>
      <c r="AJ1114" s="199"/>
      <c r="AK1114" s="199"/>
      <c r="AL1114" s="199"/>
      <c r="AM1114" s="199"/>
      <c r="AN1114" s="199"/>
      <c r="AO1114" s="199"/>
      <c r="AP1114" s="199"/>
      <c r="AQ1114" s="199"/>
      <c r="AR1114" s="199"/>
      <c r="AS1114" s="199"/>
      <c r="AT1114" s="199"/>
      <c r="AU1114" s="199"/>
    </row>
    <row r="1115" spans="1:47" outlineLevel="1">
      <c r="A1115" s="146">
        <v>557</v>
      </c>
      <c r="B1115" s="149"/>
      <c r="C1115" s="165" t="s">
        <v>1682</v>
      </c>
      <c r="D1115" s="189" t="s">
        <v>124</v>
      </c>
      <c r="E1115" s="200">
        <v>1</v>
      </c>
      <c r="F1115" s="200"/>
      <c r="G1115" s="200">
        <f t="shared" si="17"/>
        <v>0</v>
      </c>
      <c r="H1115" s="176" t="s">
        <v>953</v>
      </c>
      <c r="I1115" s="199"/>
      <c r="J1115" s="199"/>
      <c r="K1115" s="199"/>
      <c r="L1115" s="199"/>
      <c r="M1115" s="199"/>
      <c r="N1115" s="199"/>
      <c r="O1115" s="199"/>
      <c r="P1115" s="199"/>
      <c r="Q1115" s="199"/>
      <c r="R1115" s="199"/>
      <c r="S1115" s="199"/>
      <c r="T1115" s="199"/>
      <c r="U1115" s="199"/>
      <c r="V1115" s="199"/>
      <c r="W1115" s="199"/>
      <c r="X1115" s="199"/>
      <c r="Y1115" s="199"/>
      <c r="Z1115" s="199"/>
      <c r="AA1115" s="199"/>
      <c r="AB1115" s="199"/>
      <c r="AC1115" s="199"/>
      <c r="AD1115" s="199"/>
      <c r="AE1115" s="199"/>
      <c r="AF1115" s="199"/>
      <c r="AG1115" s="199"/>
      <c r="AH1115" s="199"/>
      <c r="AI1115" s="199"/>
      <c r="AJ1115" s="199"/>
      <c r="AK1115" s="199"/>
      <c r="AL1115" s="199"/>
      <c r="AM1115" s="199"/>
      <c r="AN1115" s="199"/>
      <c r="AO1115" s="199"/>
      <c r="AP1115" s="199"/>
      <c r="AQ1115" s="199"/>
      <c r="AR1115" s="199"/>
      <c r="AS1115" s="199"/>
      <c r="AT1115" s="199"/>
      <c r="AU1115" s="199"/>
    </row>
    <row r="1116" spans="1:47" outlineLevel="1">
      <c r="A1116" s="146">
        <v>558</v>
      </c>
      <c r="B1116" s="149"/>
      <c r="C1116" s="165" t="s">
        <v>1683</v>
      </c>
      <c r="D1116" s="189" t="s">
        <v>124</v>
      </c>
      <c r="E1116" s="200">
        <v>8</v>
      </c>
      <c r="F1116" s="200"/>
      <c r="G1116" s="200">
        <f t="shared" si="17"/>
        <v>0</v>
      </c>
      <c r="H1116" s="176" t="s">
        <v>953</v>
      </c>
      <c r="I1116" s="199"/>
      <c r="J1116" s="199"/>
      <c r="K1116" s="199"/>
      <c r="L1116" s="199"/>
      <c r="M1116" s="199"/>
      <c r="N1116" s="199"/>
      <c r="O1116" s="199"/>
      <c r="P1116" s="199"/>
      <c r="Q1116" s="199"/>
      <c r="R1116" s="199"/>
      <c r="S1116" s="199"/>
      <c r="T1116" s="199"/>
      <c r="U1116" s="199"/>
      <c r="V1116" s="199"/>
      <c r="W1116" s="199"/>
      <c r="X1116" s="199"/>
      <c r="Y1116" s="199"/>
      <c r="Z1116" s="199"/>
      <c r="AA1116" s="199"/>
      <c r="AB1116" s="199"/>
      <c r="AC1116" s="199"/>
      <c r="AD1116" s="199"/>
      <c r="AE1116" s="199"/>
      <c r="AF1116" s="199"/>
      <c r="AG1116" s="199"/>
      <c r="AH1116" s="199"/>
      <c r="AI1116" s="199"/>
      <c r="AJ1116" s="199"/>
      <c r="AK1116" s="199"/>
      <c r="AL1116" s="199"/>
      <c r="AM1116" s="199"/>
      <c r="AN1116" s="199"/>
      <c r="AO1116" s="199"/>
      <c r="AP1116" s="199"/>
      <c r="AQ1116" s="199"/>
      <c r="AR1116" s="199"/>
      <c r="AS1116" s="199"/>
      <c r="AT1116" s="199"/>
      <c r="AU1116" s="199"/>
    </row>
    <row r="1117" spans="1:47" outlineLevel="1">
      <c r="A1117" s="146">
        <v>559</v>
      </c>
      <c r="B1117" s="149"/>
      <c r="C1117" s="165" t="s">
        <v>1684</v>
      </c>
      <c r="D1117" s="189" t="s">
        <v>124</v>
      </c>
      <c r="E1117" s="200">
        <v>1</v>
      </c>
      <c r="F1117" s="200"/>
      <c r="G1117" s="200">
        <f t="shared" si="17"/>
        <v>0</v>
      </c>
      <c r="H1117" s="176" t="s">
        <v>953</v>
      </c>
      <c r="I1117" s="199"/>
      <c r="J1117" s="199"/>
      <c r="K1117" s="199"/>
      <c r="L1117" s="199"/>
      <c r="M1117" s="199"/>
      <c r="N1117" s="199"/>
      <c r="O1117" s="199"/>
      <c r="P1117" s="199"/>
      <c r="Q1117" s="199"/>
      <c r="R1117" s="199"/>
      <c r="S1117" s="199"/>
      <c r="T1117" s="199"/>
      <c r="U1117" s="199"/>
      <c r="V1117" s="199"/>
      <c r="W1117" s="199"/>
      <c r="X1117" s="199"/>
      <c r="Y1117" s="199"/>
      <c r="Z1117" s="199"/>
      <c r="AA1117" s="199"/>
      <c r="AB1117" s="199"/>
      <c r="AC1117" s="199"/>
      <c r="AD1117" s="199"/>
      <c r="AE1117" s="199"/>
      <c r="AF1117" s="199"/>
      <c r="AG1117" s="199"/>
      <c r="AH1117" s="199"/>
      <c r="AI1117" s="199"/>
      <c r="AJ1117" s="199"/>
      <c r="AK1117" s="199"/>
      <c r="AL1117" s="199"/>
      <c r="AM1117" s="199"/>
      <c r="AN1117" s="199"/>
      <c r="AO1117" s="199"/>
      <c r="AP1117" s="199"/>
      <c r="AQ1117" s="199"/>
      <c r="AR1117" s="199"/>
      <c r="AS1117" s="199"/>
      <c r="AT1117" s="199"/>
      <c r="AU1117" s="199"/>
    </row>
    <row r="1118" spans="1:47" outlineLevel="1">
      <c r="A1118" s="146">
        <v>560</v>
      </c>
      <c r="B1118" s="149"/>
      <c r="C1118" s="165" t="s">
        <v>1685</v>
      </c>
      <c r="D1118" s="189" t="s">
        <v>234</v>
      </c>
      <c r="E1118" s="200">
        <v>290</v>
      </c>
      <c r="F1118" s="200"/>
      <c r="G1118" s="200">
        <f t="shared" si="17"/>
        <v>0</v>
      </c>
      <c r="H1118" s="176" t="s">
        <v>953</v>
      </c>
      <c r="I1118" s="199"/>
      <c r="J1118" s="199"/>
      <c r="K1118" s="199"/>
      <c r="L1118" s="199"/>
      <c r="M1118" s="199"/>
      <c r="N1118" s="199"/>
      <c r="O1118" s="199"/>
      <c r="P1118" s="199"/>
      <c r="Q1118" s="199"/>
      <c r="R1118" s="199"/>
      <c r="S1118" s="199"/>
      <c r="T1118" s="199"/>
      <c r="U1118" s="199"/>
      <c r="V1118" s="199"/>
      <c r="W1118" s="199"/>
      <c r="X1118" s="199"/>
      <c r="Y1118" s="199"/>
      <c r="Z1118" s="199"/>
      <c r="AA1118" s="199"/>
      <c r="AB1118" s="199"/>
      <c r="AC1118" s="199"/>
      <c r="AD1118" s="199"/>
      <c r="AE1118" s="199"/>
      <c r="AF1118" s="199"/>
      <c r="AG1118" s="199"/>
      <c r="AH1118" s="199"/>
      <c r="AI1118" s="199"/>
      <c r="AJ1118" s="199"/>
      <c r="AK1118" s="199"/>
      <c r="AL1118" s="199"/>
      <c r="AM1118" s="199"/>
      <c r="AN1118" s="199"/>
      <c r="AO1118" s="199"/>
      <c r="AP1118" s="199"/>
      <c r="AQ1118" s="199"/>
      <c r="AR1118" s="199"/>
      <c r="AS1118" s="199"/>
      <c r="AT1118" s="199"/>
      <c r="AU1118" s="199"/>
    </row>
    <row r="1119" spans="1:47" outlineLevel="1">
      <c r="A1119" s="146">
        <v>561</v>
      </c>
      <c r="B1119" s="149"/>
      <c r="C1119" s="165" t="s">
        <v>1686</v>
      </c>
      <c r="D1119" s="189" t="s">
        <v>234</v>
      </c>
      <c r="E1119" s="200">
        <v>340</v>
      </c>
      <c r="F1119" s="200"/>
      <c r="G1119" s="200">
        <f t="shared" si="17"/>
        <v>0</v>
      </c>
      <c r="H1119" s="176" t="s">
        <v>953</v>
      </c>
      <c r="I1119" s="199"/>
      <c r="J1119" s="199"/>
      <c r="K1119" s="199"/>
      <c r="L1119" s="199"/>
      <c r="M1119" s="199"/>
      <c r="N1119" s="199"/>
      <c r="O1119" s="199"/>
      <c r="P1119" s="199"/>
      <c r="Q1119" s="199"/>
      <c r="R1119" s="199"/>
      <c r="S1119" s="199"/>
      <c r="T1119" s="199"/>
      <c r="U1119" s="199"/>
      <c r="V1119" s="199"/>
      <c r="W1119" s="199"/>
      <c r="X1119" s="199"/>
      <c r="Y1119" s="199"/>
      <c r="Z1119" s="199"/>
      <c r="AA1119" s="199"/>
      <c r="AB1119" s="199"/>
      <c r="AC1119" s="199"/>
      <c r="AD1119" s="199"/>
      <c r="AE1119" s="199"/>
      <c r="AF1119" s="199"/>
      <c r="AG1119" s="199"/>
      <c r="AH1119" s="199"/>
      <c r="AI1119" s="199"/>
      <c r="AJ1119" s="199"/>
      <c r="AK1119" s="199"/>
      <c r="AL1119" s="199"/>
      <c r="AM1119" s="199"/>
      <c r="AN1119" s="199"/>
      <c r="AO1119" s="199"/>
      <c r="AP1119" s="199"/>
      <c r="AQ1119" s="199"/>
      <c r="AR1119" s="199"/>
      <c r="AS1119" s="199"/>
      <c r="AT1119" s="199"/>
      <c r="AU1119" s="199"/>
    </row>
    <row r="1120" spans="1:47" outlineLevel="1">
      <c r="A1120" s="146">
        <v>562</v>
      </c>
      <c r="B1120" s="149"/>
      <c r="C1120" s="165" t="s">
        <v>1687</v>
      </c>
      <c r="D1120" s="189" t="s">
        <v>513</v>
      </c>
      <c r="E1120" s="200">
        <v>15</v>
      </c>
      <c r="F1120" s="200"/>
      <c r="G1120" s="200">
        <f t="shared" si="17"/>
        <v>0</v>
      </c>
      <c r="H1120" s="176" t="s">
        <v>953</v>
      </c>
      <c r="I1120" s="199"/>
      <c r="J1120" s="199"/>
      <c r="K1120" s="199"/>
      <c r="L1120" s="199"/>
      <c r="M1120" s="199"/>
      <c r="N1120" s="199"/>
      <c r="O1120" s="199"/>
      <c r="P1120" s="199"/>
      <c r="Q1120" s="199"/>
      <c r="R1120" s="199"/>
      <c r="S1120" s="199"/>
      <c r="T1120" s="199"/>
      <c r="U1120" s="199"/>
      <c r="V1120" s="199"/>
      <c r="W1120" s="199"/>
      <c r="X1120" s="199"/>
      <c r="Y1120" s="199"/>
      <c r="Z1120" s="199"/>
      <c r="AA1120" s="199"/>
      <c r="AB1120" s="199"/>
      <c r="AC1120" s="199"/>
      <c r="AD1120" s="199"/>
      <c r="AE1120" s="199"/>
      <c r="AF1120" s="199"/>
      <c r="AG1120" s="199"/>
      <c r="AH1120" s="199"/>
      <c r="AI1120" s="199"/>
      <c r="AJ1120" s="199"/>
      <c r="AK1120" s="199"/>
      <c r="AL1120" s="199"/>
      <c r="AM1120" s="199"/>
      <c r="AN1120" s="199"/>
      <c r="AO1120" s="199"/>
      <c r="AP1120" s="199"/>
      <c r="AQ1120" s="199"/>
      <c r="AR1120" s="199"/>
      <c r="AS1120" s="199"/>
      <c r="AT1120" s="199"/>
      <c r="AU1120" s="199"/>
    </row>
    <row r="1121" spans="1:47" ht="22.5" outlineLevel="1">
      <c r="A1121" s="146">
        <v>563</v>
      </c>
      <c r="B1121" s="149" t="s">
        <v>1380</v>
      </c>
      <c r="C1121" s="165" t="s">
        <v>1381</v>
      </c>
      <c r="D1121" s="189" t="s">
        <v>124</v>
      </c>
      <c r="E1121" s="200">
        <v>3</v>
      </c>
      <c r="F1121" s="200"/>
      <c r="G1121" s="200">
        <f t="shared" si="17"/>
        <v>0</v>
      </c>
      <c r="H1121" s="176" t="s">
        <v>953</v>
      </c>
      <c r="I1121" s="199"/>
      <c r="J1121" s="199"/>
      <c r="K1121" s="199"/>
      <c r="L1121" s="199"/>
      <c r="M1121" s="199"/>
      <c r="N1121" s="199"/>
      <c r="O1121" s="199"/>
      <c r="P1121" s="199"/>
      <c r="Q1121" s="199"/>
      <c r="R1121" s="199"/>
      <c r="S1121" s="199"/>
      <c r="T1121" s="199"/>
      <c r="U1121" s="199"/>
      <c r="V1121" s="199"/>
      <c r="W1121" s="199"/>
      <c r="X1121" s="199"/>
      <c r="Y1121" s="199"/>
      <c r="Z1121" s="199"/>
      <c r="AA1121" s="199"/>
      <c r="AB1121" s="199"/>
      <c r="AC1121" s="199"/>
      <c r="AD1121" s="199"/>
      <c r="AE1121" s="199"/>
      <c r="AF1121" s="199"/>
      <c r="AG1121" s="199"/>
      <c r="AH1121" s="199"/>
      <c r="AI1121" s="199"/>
      <c r="AJ1121" s="199"/>
      <c r="AK1121" s="199"/>
      <c r="AL1121" s="199"/>
      <c r="AM1121" s="199"/>
      <c r="AN1121" s="199"/>
      <c r="AO1121" s="199"/>
      <c r="AP1121" s="199"/>
      <c r="AQ1121" s="199"/>
      <c r="AR1121" s="199"/>
      <c r="AS1121" s="199"/>
      <c r="AT1121" s="199"/>
      <c r="AU1121" s="199"/>
    </row>
    <row r="1122" spans="1:47" ht="33.75" outlineLevel="1">
      <c r="A1122" s="146">
        <v>564</v>
      </c>
      <c r="B1122" s="149" t="s">
        <v>1382</v>
      </c>
      <c r="C1122" s="165" t="s">
        <v>1383</v>
      </c>
      <c r="D1122" s="189" t="s">
        <v>124</v>
      </c>
      <c r="E1122" s="200">
        <v>11</v>
      </c>
      <c r="F1122" s="200"/>
      <c r="G1122" s="200">
        <f t="shared" si="17"/>
        <v>0</v>
      </c>
      <c r="H1122" s="176" t="s">
        <v>953</v>
      </c>
      <c r="I1122" s="199"/>
      <c r="J1122" s="199"/>
      <c r="K1122" s="199"/>
      <c r="L1122" s="199"/>
      <c r="M1122" s="199"/>
      <c r="N1122" s="199"/>
      <c r="O1122" s="199"/>
      <c r="P1122" s="199"/>
      <c r="Q1122" s="199"/>
      <c r="R1122" s="199"/>
      <c r="S1122" s="199"/>
      <c r="T1122" s="199"/>
      <c r="U1122" s="199"/>
      <c r="V1122" s="199"/>
      <c r="W1122" s="199"/>
      <c r="X1122" s="199"/>
      <c r="Y1122" s="199"/>
      <c r="Z1122" s="199"/>
      <c r="AA1122" s="199"/>
      <c r="AB1122" s="199"/>
      <c r="AC1122" s="199"/>
      <c r="AD1122" s="199"/>
      <c r="AE1122" s="199"/>
      <c r="AF1122" s="199"/>
      <c r="AG1122" s="199"/>
      <c r="AH1122" s="199"/>
      <c r="AI1122" s="199"/>
      <c r="AJ1122" s="199"/>
      <c r="AK1122" s="199"/>
      <c r="AL1122" s="199"/>
      <c r="AM1122" s="199"/>
      <c r="AN1122" s="199"/>
      <c r="AO1122" s="199"/>
      <c r="AP1122" s="199"/>
      <c r="AQ1122" s="199"/>
      <c r="AR1122" s="199"/>
      <c r="AS1122" s="199"/>
      <c r="AT1122" s="199"/>
      <c r="AU1122" s="199"/>
    </row>
    <row r="1123" spans="1:47" ht="22.5" outlineLevel="1">
      <c r="A1123" s="146">
        <v>565</v>
      </c>
      <c r="B1123" s="149" t="s">
        <v>1384</v>
      </c>
      <c r="C1123" s="165" t="s">
        <v>1385</v>
      </c>
      <c r="D1123" s="189" t="s">
        <v>124</v>
      </c>
      <c r="E1123" s="200">
        <v>3</v>
      </c>
      <c r="F1123" s="200"/>
      <c r="G1123" s="200">
        <f t="shared" ref="G1123:G1147" si="18">ROUND(E1123*F1123,2)</f>
        <v>0</v>
      </c>
      <c r="H1123" s="176" t="s">
        <v>953</v>
      </c>
      <c r="I1123" s="199"/>
      <c r="J1123" s="199"/>
      <c r="K1123" s="199"/>
      <c r="L1123" s="199"/>
      <c r="M1123" s="199"/>
      <c r="N1123" s="199"/>
      <c r="O1123" s="199"/>
      <c r="P1123" s="199"/>
      <c r="Q1123" s="199"/>
      <c r="R1123" s="199"/>
      <c r="S1123" s="199"/>
      <c r="T1123" s="199"/>
      <c r="U1123" s="199"/>
      <c r="V1123" s="199"/>
      <c r="W1123" s="199"/>
      <c r="X1123" s="199"/>
      <c r="Y1123" s="199"/>
      <c r="Z1123" s="199"/>
      <c r="AA1123" s="199"/>
      <c r="AB1123" s="199"/>
      <c r="AC1123" s="199"/>
      <c r="AD1123" s="199"/>
      <c r="AE1123" s="199"/>
      <c r="AF1123" s="199"/>
      <c r="AG1123" s="199"/>
      <c r="AH1123" s="199"/>
      <c r="AI1123" s="199"/>
      <c r="AJ1123" s="199"/>
      <c r="AK1123" s="199"/>
      <c r="AL1123" s="199"/>
      <c r="AM1123" s="199"/>
      <c r="AN1123" s="199"/>
      <c r="AO1123" s="199"/>
      <c r="AP1123" s="199"/>
      <c r="AQ1123" s="199"/>
      <c r="AR1123" s="199"/>
      <c r="AS1123" s="199"/>
      <c r="AT1123" s="199"/>
      <c r="AU1123" s="199"/>
    </row>
    <row r="1124" spans="1:47" ht="33.75" outlineLevel="1">
      <c r="A1124" s="146">
        <v>566</v>
      </c>
      <c r="B1124" s="149" t="s">
        <v>1386</v>
      </c>
      <c r="C1124" s="165" t="s">
        <v>1387</v>
      </c>
      <c r="D1124" s="189" t="s">
        <v>124</v>
      </c>
      <c r="E1124" s="200">
        <v>3</v>
      </c>
      <c r="F1124" s="200"/>
      <c r="G1124" s="200">
        <f t="shared" si="18"/>
        <v>0</v>
      </c>
      <c r="H1124" s="176" t="s">
        <v>953</v>
      </c>
      <c r="I1124" s="199"/>
      <c r="J1124" s="199"/>
      <c r="K1124" s="199"/>
      <c r="L1124" s="199"/>
      <c r="M1124" s="199"/>
      <c r="N1124" s="199"/>
      <c r="O1124" s="199"/>
      <c r="P1124" s="199"/>
      <c r="Q1124" s="199"/>
      <c r="R1124" s="199"/>
      <c r="S1124" s="199"/>
      <c r="T1124" s="199"/>
      <c r="U1124" s="199"/>
      <c r="V1124" s="199"/>
      <c r="W1124" s="199"/>
      <c r="X1124" s="199"/>
      <c r="Y1124" s="199"/>
      <c r="Z1124" s="199"/>
      <c r="AA1124" s="199"/>
      <c r="AB1124" s="199"/>
      <c r="AC1124" s="199"/>
      <c r="AD1124" s="199"/>
      <c r="AE1124" s="199"/>
      <c r="AF1124" s="199"/>
      <c r="AG1124" s="199"/>
      <c r="AH1124" s="199"/>
      <c r="AI1124" s="199"/>
      <c r="AJ1124" s="199"/>
      <c r="AK1124" s="199"/>
      <c r="AL1124" s="199"/>
      <c r="AM1124" s="199"/>
      <c r="AN1124" s="199"/>
      <c r="AO1124" s="199"/>
      <c r="AP1124" s="199"/>
      <c r="AQ1124" s="199"/>
      <c r="AR1124" s="199"/>
      <c r="AS1124" s="199"/>
      <c r="AT1124" s="199"/>
      <c r="AU1124" s="199"/>
    </row>
    <row r="1125" spans="1:47" outlineLevel="1">
      <c r="A1125" s="146">
        <v>567</v>
      </c>
      <c r="B1125" s="149" t="s">
        <v>1388</v>
      </c>
      <c r="C1125" s="165" t="s">
        <v>1389</v>
      </c>
      <c r="D1125" s="189" t="s">
        <v>124</v>
      </c>
      <c r="E1125" s="200">
        <v>29</v>
      </c>
      <c r="F1125" s="200"/>
      <c r="G1125" s="200">
        <f t="shared" si="18"/>
        <v>0</v>
      </c>
      <c r="H1125" s="176" t="s">
        <v>953</v>
      </c>
      <c r="I1125" s="199"/>
      <c r="J1125" s="199"/>
      <c r="K1125" s="199"/>
      <c r="L1125" s="199"/>
      <c r="M1125" s="199"/>
      <c r="N1125" s="199"/>
      <c r="O1125" s="199"/>
      <c r="P1125" s="199"/>
      <c r="Q1125" s="199"/>
      <c r="R1125" s="199"/>
      <c r="S1125" s="199"/>
      <c r="T1125" s="199"/>
      <c r="U1125" s="199"/>
      <c r="V1125" s="199"/>
      <c r="W1125" s="199"/>
      <c r="X1125" s="199"/>
      <c r="Y1125" s="199"/>
      <c r="Z1125" s="199"/>
      <c r="AA1125" s="199"/>
      <c r="AB1125" s="199"/>
      <c r="AC1125" s="199"/>
      <c r="AD1125" s="199"/>
      <c r="AE1125" s="199"/>
      <c r="AF1125" s="199"/>
      <c r="AG1125" s="199"/>
      <c r="AH1125" s="199"/>
      <c r="AI1125" s="199"/>
      <c r="AJ1125" s="199"/>
      <c r="AK1125" s="199"/>
      <c r="AL1125" s="199"/>
      <c r="AM1125" s="199"/>
      <c r="AN1125" s="199"/>
      <c r="AO1125" s="199"/>
      <c r="AP1125" s="199"/>
      <c r="AQ1125" s="199"/>
      <c r="AR1125" s="199"/>
      <c r="AS1125" s="199"/>
      <c r="AT1125" s="199"/>
      <c r="AU1125" s="199"/>
    </row>
    <row r="1126" spans="1:47" outlineLevel="1">
      <c r="A1126" s="146">
        <v>568</v>
      </c>
      <c r="B1126" s="149" t="s">
        <v>1390</v>
      </c>
      <c r="C1126" s="165" t="s">
        <v>1391</v>
      </c>
      <c r="D1126" s="189" t="s">
        <v>124</v>
      </c>
      <c r="E1126" s="200">
        <v>6</v>
      </c>
      <c r="F1126" s="200"/>
      <c r="G1126" s="200">
        <f t="shared" si="18"/>
        <v>0</v>
      </c>
      <c r="H1126" s="176" t="s">
        <v>953</v>
      </c>
      <c r="I1126" s="199"/>
      <c r="J1126" s="199"/>
      <c r="K1126" s="199"/>
      <c r="L1126" s="199"/>
      <c r="M1126" s="199"/>
      <c r="N1126" s="199"/>
      <c r="O1126" s="199"/>
      <c r="P1126" s="199"/>
      <c r="Q1126" s="199"/>
      <c r="R1126" s="199"/>
      <c r="S1126" s="199"/>
      <c r="T1126" s="199"/>
      <c r="U1126" s="199"/>
      <c r="V1126" s="199"/>
      <c r="W1126" s="199"/>
      <c r="X1126" s="199"/>
      <c r="Y1126" s="199"/>
      <c r="Z1126" s="199"/>
      <c r="AA1126" s="199"/>
      <c r="AB1126" s="199"/>
      <c r="AC1126" s="199"/>
      <c r="AD1126" s="199"/>
      <c r="AE1126" s="199"/>
      <c r="AF1126" s="199"/>
      <c r="AG1126" s="199"/>
      <c r="AH1126" s="199"/>
      <c r="AI1126" s="199"/>
      <c r="AJ1126" s="199"/>
      <c r="AK1126" s="199"/>
      <c r="AL1126" s="199"/>
      <c r="AM1126" s="199"/>
      <c r="AN1126" s="199"/>
      <c r="AO1126" s="199"/>
      <c r="AP1126" s="199"/>
      <c r="AQ1126" s="199"/>
      <c r="AR1126" s="199"/>
      <c r="AS1126" s="199"/>
      <c r="AT1126" s="199"/>
      <c r="AU1126" s="199"/>
    </row>
    <row r="1127" spans="1:47" outlineLevel="1">
      <c r="A1127" s="146">
        <v>569</v>
      </c>
      <c r="B1127" s="149" t="s">
        <v>1392</v>
      </c>
      <c r="C1127" s="165" t="s">
        <v>1393</v>
      </c>
      <c r="D1127" s="189" t="s">
        <v>124</v>
      </c>
      <c r="E1127" s="200">
        <v>4</v>
      </c>
      <c r="F1127" s="200"/>
      <c r="G1127" s="200">
        <f t="shared" si="18"/>
        <v>0</v>
      </c>
      <c r="H1127" s="176" t="s">
        <v>953</v>
      </c>
      <c r="I1127" s="199"/>
      <c r="J1127" s="199"/>
      <c r="K1127" s="199"/>
      <c r="L1127" s="199"/>
      <c r="M1127" s="199"/>
      <c r="N1127" s="199"/>
      <c r="O1127" s="199"/>
      <c r="P1127" s="199"/>
      <c r="Q1127" s="199"/>
      <c r="R1127" s="199"/>
      <c r="S1127" s="199"/>
      <c r="T1127" s="199"/>
      <c r="U1127" s="199"/>
      <c r="V1127" s="199"/>
      <c r="W1127" s="199"/>
      <c r="X1127" s="199"/>
      <c r="Y1127" s="199"/>
      <c r="Z1127" s="199"/>
      <c r="AA1127" s="199"/>
      <c r="AB1127" s="199"/>
      <c r="AC1127" s="199"/>
      <c r="AD1127" s="199"/>
      <c r="AE1127" s="199"/>
      <c r="AF1127" s="199"/>
      <c r="AG1127" s="199"/>
      <c r="AH1127" s="199"/>
      <c r="AI1127" s="199"/>
      <c r="AJ1127" s="199"/>
      <c r="AK1127" s="199"/>
      <c r="AL1127" s="199"/>
      <c r="AM1127" s="199"/>
      <c r="AN1127" s="199"/>
      <c r="AO1127" s="199"/>
      <c r="AP1127" s="199"/>
      <c r="AQ1127" s="199"/>
      <c r="AR1127" s="199"/>
      <c r="AS1127" s="199"/>
      <c r="AT1127" s="199"/>
      <c r="AU1127" s="199"/>
    </row>
    <row r="1128" spans="1:47" outlineLevel="1">
      <c r="A1128" s="146">
        <v>570</v>
      </c>
      <c r="B1128" s="149" t="s">
        <v>1394</v>
      </c>
      <c r="C1128" s="165" t="s">
        <v>1395</v>
      </c>
      <c r="D1128" s="189" t="s">
        <v>124</v>
      </c>
      <c r="E1128" s="200">
        <v>8</v>
      </c>
      <c r="F1128" s="200"/>
      <c r="G1128" s="200">
        <f t="shared" si="18"/>
        <v>0</v>
      </c>
      <c r="H1128" s="176" t="s">
        <v>953</v>
      </c>
      <c r="I1128" s="199"/>
      <c r="J1128" s="199"/>
      <c r="K1128" s="199"/>
      <c r="L1128" s="199"/>
      <c r="M1128" s="199"/>
      <c r="N1128" s="199"/>
      <c r="O1128" s="199"/>
      <c r="P1128" s="199"/>
      <c r="Q1128" s="199"/>
      <c r="R1128" s="199"/>
      <c r="S1128" s="199"/>
      <c r="T1128" s="199"/>
      <c r="U1128" s="199"/>
      <c r="V1128" s="199"/>
      <c r="W1128" s="199"/>
      <c r="X1128" s="199"/>
      <c r="Y1128" s="199"/>
      <c r="Z1128" s="199"/>
      <c r="AA1128" s="199"/>
      <c r="AB1128" s="199"/>
      <c r="AC1128" s="199"/>
      <c r="AD1128" s="199"/>
      <c r="AE1128" s="199"/>
      <c r="AF1128" s="199"/>
      <c r="AG1128" s="199"/>
      <c r="AH1128" s="199"/>
      <c r="AI1128" s="199"/>
      <c r="AJ1128" s="199"/>
      <c r="AK1128" s="199"/>
      <c r="AL1128" s="199"/>
      <c r="AM1128" s="199"/>
      <c r="AN1128" s="199"/>
      <c r="AO1128" s="199"/>
      <c r="AP1128" s="199"/>
      <c r="AQ1128" s="199"/>
      <c r="AR1128" s="199"/>
      <c r="AS1128" s="199"/>
      <c r="AT1128" s="199"/>
      <c r="AU1128" s="199"/>
    </row>
    <row r="1129" spans="1:47" outlineLevel="1">
      <c r="A1129" s="146">
        <v>571</v>
      </c>
      <c r="B1129" s="149" t="s">
        <v>1396</v>
      </c>
      <c r="C1129" s="165" t="s">
        <v>1397</v>
      </c>
      <c r="D1129" s="189" t="s">
        <v>124</v>
      </c>
      <c r="E1129" s="200">
        <v>6</v>
      </c>
      <c r="F1129" s="200"/>
      <c r="G1129" s="200">
        <f t="shared" si="18"/>
        <v>0</v>
      </c>
      <c r="H1129" s="176" t="s">
        <v>953</v>
      </c>
      <c r="I1129" s="199"/>
      <c r="J1129" s="199"/>
      <c r="K1129" s="199"/>
      <c r="L1129" s="199"/>
      <c r="M1129" s="199"/>
      <c r="N1129" s="199"/>
      <c r="O1129" s="199"/>
      <c r="P1129" s="199"/>
      <c r="Q1129" s="199"/>
      <c r="R1129" s="199"/>
      <c r="S1129" s="199"/>
      <c r="T1129" s="199"/>
      <c r="U1129" s="199"/>
      <c r="V1129" s="199"/>
      <c r="W1129" s="199"/>
      <c r="X1129" s="199"/>
      <c r="Y1129" s="199"/>
      <c r="Z1129" s="199"/>
      <c r="AA1129" s="199"/>
      <c r="AB1129" s="199"/>
      <c r="AC1129" s="199"/>
      <c r="AD1129" s="199"/>
      <c r="AE1129" s="199"/>
      <c r="AF1129" s="199"/>
      <c r="AG1129" s="199"/>
      <c r="AH1129" s="199"/>
      <c r="AI1129" s="199"/>
      <c r="AJ1129" s="199"/>
      <c r="AK1129" s="199"/>
      <c r="AL1129" s="199"/>
      <c r="AM1129" s="199"/>
      <c r="AN1129" s="199"/>
      <c r="AO1129" s="199"/>
      <c r="AP1129" s="199"/>
      <c r="AQ1129" s="199"/>
      <c r="AR1129" s="199"/>
      <c r="AS1129" s="199"/>
      <c r="AT1129" s="199"/>
      <c r="AU1129" s="199"/>
    </row>
    <row r="1130" spans="1:47" outlineLevel="1">
      <c r="A1130" s="146">
        <v>572</v>
      </c>
      <c r="B1130" s="149" t="s">
        <v>1398</v>
      </c>
      <c r="C1130" s="165" t="s">
        <v>1399</v>
      </c>
      <c r="D1130" s="189" t="s">
        <v>124</v>
      </c>
      <c r="E1130" s="200">
        <v>36</v>
      </c>
      <c r="F1130" s="200"/>
      <c r="G1130" s="200">
        <f t="shared" si="18"/>
        <v>0</v>
      </c>
      <c r="H1130" s="176" t="s">
        <v>953</v>
      </c>
      <c r="I1130" s="199"/>
      <c r="J1130" s="199"/>
      <c r="K1130" s="199"/>
      <c r="L1130" s="199"/>
      <c r="M1130" s="199"/>
      <c r="N1130" s="199"/>
      <c r="O1130" s="199"/>
      <c r="P1130" s="199"/>
      <c r="Q1130" s="199"/>
      <c r="R1130" s="199"/>
      <c r="S1130" s="199"/>
      <c r="T1130" s="199"/>
      <c r="U1130" s="199"/>
      <c r="V1130" s="199"/>
      <c r="W1130" s="199"/>
      <c r="X1130" s="199"/>
      <c r="Y1130" s="199"/>
      <c r="Z1130" s="199"/>
      <c r="AA1130" s="199"/>
      <c r="AB1130" s="199"/>
      <c r="AC1130" s="199"/>
      <c r="AD1130" s="199"/>
      <c r="AE1130" s="199"/>
      <c r="AF1130" s="199"/>
      <c r="AG1130" s="199"/>
      <c r="AH1130" s="199"/>
      <c r="AI1130" s="199"/>
      <c r="AJ1130" s="199"/>
      <c r="AK1130" s="199"/>
      <c r="AL1130" s="199"/>
      <c r="AM1130" s="199"/>
      <c r="AN1130" s="199"/>
      <c r="AO1130" s="199"/>
      <c r="AP1130" s="199"/>
      <c r="AQ1130" s="199"/>
      <c r="AR1130" s="199"/>
      <c r="AS1130" s="199"/>
      <c r="AT1130" s="199"/>
      <c r="AU1130" s="199"/>
    </row>
    <row r="1131" spans="1:47" outlineLevel="1">
      <c r="A1131" s="146">
        <v>573</v>
      </c>
      <c r="B1131" s="149" t="s">
        <v>1400</v>
      </c>
      <c r="C1131" s="165" t="s">
        <v>1401</v>
      </c>
      <c r="D1131" s="189" t="s">
        <v>124</v>
      </c>
      <c r="E1131" s="200">
        <v>6</v>
      </c>
      <c r="F1131" s="200"/>
      <c r="G1131" s="200">
        <f t="shared" si="18"/>
        <v>0</v>
      </c>
      <c r="H1131" s="176" t="s">
        <v>953</v>
      </c>
      <c r="I1131" s="199"/>
      <c r="J1131" s="199"/>
      <c r="K1131" s="199"/>
      <c r="L1131" s="199"/>
      <c r="M1131" s="199"/>
      <c r="N1131" s="199"/>
      <c r="O1131" s="199"/>
      <c r="P1131" s="199"/>
      <c r="Q1131" s="199"/>
      <c r="R1131" s="199"/>
      <c r="S1131" s="199"/>
      <c r="T1131" s="199"/>
      <c r="U1131" s="199"/>
      <c r="V1131" s="199"/>
      <c r="W1131" s="199"/>
      <c r="X1131" s="199"/>
      <c r="Y1131" s="199"/>
      <c r="Z1131" s="199"/>
      <c r="AA1131" s="199"/>
      <c r="AB1131" s="199"/>
      <c r="AC1131" s="199"/>
      <c r="AD1131" s="199"/>
      <c r="AE1131" s="199"/>
      <c r="AF1131" s="199"/>
      <c r="AG1131" s="199"/>
      <c r="AH1131" s="199"/>
      <c r="AI1131" s="199"/>
      <c r="AJ1131" s="199"/>
      <c r="AK1131" s="199"/>
      <c r="AL1131" s="199"/>
      <c r="AM1131" s="199"/>
      <c r="AN1131" s="199"/>
      <c r="AO1131" s="199"/>
      <c r="AP1131" s="199"/>
      <c r="AQ1131" s="199"/>
      <c r="AR1131" s="199"/>
      <c r="AS1131" s="199"/>
      <c r="AT1131" s="199"/>
      <c r="AU1131" s="199"/>
    </row>
    <row r="1132" spans="1:47" outlineLevel="1">
      <c r="A1132" s="146">
        <v>574</v>
      </c>
      <c r="B1132" s="149" t="s">
        <v>1402</v>
      </c>
      <c r="C1132" s="165" t="s">
        <v>1403</v>
      </c>
      <c r="D1132" s="189" t="s">
        <v>124</v>
      </c>
      <c r="E1132" s="200">
        <v>1</v>
      </c>
      <c r="F1132" s="200"/>
      <c r="G1132" s="200">
        <f t="shared" si="18"/>
        <v>0</v>
      </c>
      <c r="H1132" s="176" t="s">
        <v>953</v>
      </c>
      <c r="I1132" s="199"/>
      <c r="J1132" s="199"/>
      <c r="K1132" s="199"/>
      <c r="L1132" s="199"/>
      <c r="M1132" s="199"/>
      <c r="N1132" s="199"/>
      <c r="O1132" s="199"/>
      <c r="P1132" s="199"/>
      <c r="Q1132" s="199"/>
      <c r="R1132" s="199"/>
      <c r="S1132" s="199"/>
      <c r="T1132" s="199"/>
      <c r="U1132" s="199"/>
      <c r="V1132" s="199"/>
      <c r="W1132" s="199"/>
      <c r="X1132" s="199"/>
      <c r="Y1132" s="199"/>
      <c r="Z1132" s="199"/>
      <c r="AA1132" s="199"/>
      <c r="AB1132" s="199"/>
      <c r="AC1132" s="199"/>
      <c r="AD1132" s="199"/>
      <c r="AE1132" s="199"/>
      <c r="AF1132" s="199"/>
      <c r="AG1132" s="199"/>
      <c r="AH1132" s="199"/>
      <c r="AI1132" s="199"/>
      <c r="AJ1132" s="199"/>
      <c r="AK1132" s="199"/>
      <c r="AL1132" s="199"/>
      <c r="AM1132" s="199"/>
      <c r="AN1132" s="199"/>
      <c r="AO1132" s="199"/>
      <c r="AP1132" s="199"/>
      <c r="AQ1132" s="199"/>
      <c r="AR1132" s="199"/>
      <c r="AS1132" s="199"/>
      <c r="AT1132" s="199"/>
      <c r="AU1132" s="199"/>
    </row>
    <row r="1133" spans="1:47" outlineLevel="1">
      <c r="A1133" s="146">
        <v>575</v>
      </c>
      <c r="B1133" s="149" t="s">
        <v>1404</v>
      </c>
      <c r="C1133" s="165" t="s">
        <v>1405</v>
      </c>
      <c r="D1133" s="189" t="s">
        <v>124</v>
      </c>
      <c r="E1133" s="200">
        <v>7</v>
      </c>
      <c r="F1133" s="200"/>
      <c r="G1133" s="200">
        <f t="shared" si="18"/>
        <v>0</v>
      </c>
      <c r="H1133" s="176" t="s">
        <v>953</v>
      </c>
      <c r="I1133" s="199"/>
      <c r="J1133" s="199"/>
      <c r="K1133" s="199"/>
      <c r="L1133" s="199"/>
      <c r="M1133" s="199"/>
      <c r="N1133" s="199"/>
      <c r="O1133" s="199"/>
      <c r="P1133" s="199"/>
      <c r="Q1133" s="199"/>
      <c r="R1133" s="199"/>
      <c r="S1133" s="199"/>
      <c r="T1133" s="199"/>
      <c r="U1133" s="199"/>
      <c r="V1133" s="199"/>
      <c r="W1133" s="199"/>
      <c r="X1133" s="199"/>
      <c r="Y1133" s="199"/>
      <c r="Z1133" s="199"/>
      <c r="AA1133" s="199"/>
      <c r="AB1133" s="199"/>
      <c r="AC1133" s="199"/>
      <c r="AD1133" s="199"/>
      <c r="AE1133" s="199"/>
      <c r="AF1133" s="199"/>
      <c r="AG1133" s="199"/>
      <c r="AH1133" s="199"/>
      <c r="AI1133" s="199"/>
      <c r="AJ1133" s="199"/>
      <c r="AK1133" s="199"/>
      <c r="AL1133" s="199"/>
      <c r="AM1133" s="199"/>
      <c r="AN1133" s="199"/>
      <c r="AO1133" s="199"/>
      <c r="AP1133" s="199"/>
      <c r="AQ1133" s="199"/>
      <c r="AR1133" s="199"/>
      <c r="AS1133" s="199"/>
      <c r="AT1133" s="199"/>
      <c r="AU1133" s="199"/>
    </row>
    <row r="1134" spans="1:47" outlineLevel="1">
      <c r="A1134" s="146">
        <v>576</v>
      </c>
      <c r="B1134" s="149" t="s">
        <v>1406</v>
      </c>
      <c r="C1134" s="165" t="s">
        <v>1407</v>
      </c>
      <c r="D1134" s="189" t="s">
        <v>124</v>
      </c>
      <c r="E1134" s="200">
        <v>1</v>
      </c>
      <c r="F1134" s="200"/>
      <c r="G1134" s="200">
        <f t="shared" si="18"/>
        <v>0</v>
      </c>
      <c r="H1134" s="176" t="s">
        <v>953</v>
      </c>
      <c r="I1134" s="199"/>
      <c r="J1134" s="199"/>
      <c r="K1134" s="199"/>
      <c r="L1134" s="199"/>
      <c r="M1134" s="199"/>
      <c r="N1134" s="199"/>
      <c r="O1134" s="199"/>
      <c r="P1134" s="199"/>
      <c r="Q1134" s="199"/>
      <c r="R1134" s="199"/>
      <c r="S1134" s="199"/>
      <c r="T1134" s="199"/>
      <c r="U1134" s="199"/>
      <c r="V1134" s="199"/>
      <c r="W1134" s="199"/>
      <c r="X1134" s="199"/>
      <c r="Y1134" s="199"/>
      <c r="Z1134" s="199"/>
      <c r="AA1134" s="199"/>
      <c r="AB1134" s="199"/>
      <c r="AC1134" s="199"/>
      <c r="AD1134" s="199"/>
      <c r="AE1134" s="199"/>
      <c r="AF1134" s="199"/>
      <c r="AG1134" s="199"/>
      <c r="AH1134" s="199"/>
      <c r="AI1134" s="199"/>
      <c r="AJ1134" s="199"/>
      <c r="AK1134" s="199"/>
      <c r="AL1134" s="199"/>
      <c r="AM1134" s="199"/>
      <c r="AN1134" s="199"/>
      <c r="AO1134" s="199"/>
      <c r="AP1134" s="199"/>
      <c r="AQ1134" s="199"/>
      <c r="AR1134" s="199"/>
      <c r="AS1134" s="199"/>
      <c r="AT1134" s="199"/>
      <c r="AU1134" s="199"/>
    </row>
    <row r="1135" spans="1:47" outlineLevel="1">
      <c r="A1135" s="146">
        <v>577</v>
      </c>
      <c r="B1135" s="149" t="s">
        <v>1408</v>
      </c>
      <c r="C1135" s="165" t="s">
        <v>1409</v>
      </c>
      <c r="D1135" s="189" t="s">
        <v>124</v>
      </c>
      <c r="E1135" s="200">
        <v>4</v>
      </c>
      <c r="F1135" s="200"/>
      <c r="G1135" s="200">
        <f t="shared" si="18"/>
        <v>0</v>
      </c>
      <c r="H1135" s="176" t="s">
        <v>953</v>
      </c>
      <c r="I1135" s="199"/>
      <c r="J1135" s="199"/>
      <c r="K1135" s="199"/>
      <c r="L1135" s="199"/>
      <c r="M1135" s="199"/>
      <c r="N1135" s="199"/>
      <c r="O1135" s="199"/>
      <c r="P1135" s="199"/>
      <c r="Q1135" s="199"/>
      <c r="R1135" s="199"/>
      <c r="S1135" s="199"/>
      <c r="T1135" s="199"/>
      <c r="U1135" s="199"/>
      <c r="V1135" s="199"/>
      <c r="W1135" s="199"/>
      <c r="X1135" s="199"/>
      <c r="Y1135" s="199"/>
      <c r="Z1135" s="199"/>
      <c r="AA1135" s="199"/>
      <c r="AB1135" s="199"/>
      <c r="AC1135" s="199"/>
      <c r="AD1135" s="199"/>
      <c r="AE1135" s="199"/>
      <c r="AF1135" s="199"/>
      <c r="AG1135" s="199"/>
      <c r="AH1135" s="199"/>
      <c r="AI1135" s="199"/>
      <c r="AJ1135" s="199"/>
      <c r="AK1135" s="199"/>
      <c r="AL1135" s="199"/>
      <c r="AM1135" s="199"/>
      <c r="AN1135" s="199"/>
      <c r="AO1135" s="199"/>
      <c r="AP1135" s="199"/>
      <c r="AQ1135" s="199"/>
      <c r="AR1135" s="199"/>
      <c r="AS1135" s="199"/>
      <c r="AT1135" s="199"/>
      <c r="AU1135" s="199"/>
    </row>
    <row r="1136" spans="1:47" outlineLevel="1">
      <c r="A1136" s="146">
        <v>578</v>
      </c>
      <c r="B1136" s="149" t="s">
        <v>1410</v>
      </c>
      <c r="C1136" s="165" t="s">
        <v>1411</v>
      </c>
      <c r="D1136" s="189" t="s">
        <v>234</v>
      </c>
      <c r="E1136" s="200">
        <v>150</v>
      </c>
      <c r="F1136" s="200"/>
      <c r="G1136" s="200">
        <f t="shared" si="18"/>
        <v>0</v>
      </c>
      <c r="H1136" s="176" t="s">
        <v>953</v>
      </c>
      <c r="I1136" s="199"/>
      <c r="J1136" s="199"/>
      <c r="K1136" s="199"/>
      <c r="L1136" s="199"/>
      <c r="M1136" s="199"/>
      <c r="N1136" s="199"/>
      <c r="O1136" s="199"/>
      <c r="P1136" s="199"/>
      <c r="Q1136" s="199"/>
      <c r="R1136" s="199"/>
      <c r="S1136" s="199"/>
      <c r="T1136" s="199"/>
      <c r="U1136" s="199"/>
      <c r="V1136" s="199"/>
      <c r="W1136" s="199"/>
      <c r="X1136" s="199"/>
      <c r="Y1136" s="199"/>
      <c r="Z1136" s="199"/>
      <c r="AA1136" s="199"/>
      <c r="AB1136" s="199"/>
      <c r="AC1136" s="199"/>
      <c r="AD1136" s="199"/>
      <c r="AE1136" s="199"/>
      <c r="AF1136" s="199"/>
      <c r="AG1136" s="199"/>
      <c r="AH1136" s="199"/>
      <c r="AI1136" s="199"/>
      <c r="AJ1136" s="199"/>
      <c r="AK1136" s="199"/>
      <c r="AL1136" s="199"/>
      <c r="AM1136" s="199"/>
      <c r="AN1136" s="199"/>
      <c r="AO1136" s="199"/>
      <c r="AP1136" s="199"/>
      <c r="AQ1136" s="199"/>
      <c r="AR1136" s="199"/>
      <c r="AS1136" s="199"/>
      <c r="AT1136" s="199"/>
      <c r="AU1136" s="199"/>
    </row>
    <row r="1137" spans="1:47" outlineLevel="1">
      <c r="A1137" s="146">
        <v>579</v>
      </c>
      <c r="B1137" s="149" t="s">
        <v>1412</v>
      </c>
      <c r="C1137" s="165" t="s">
        <v>1413</v>
      </c>
      <c r="D1137" s="189" t="s">
        <v>1047</v>
      </c>
      <c r="E1137" s="200">
        <v>6</v>
      </c>
      <c r="F1137" s="200"/>
      <c r="G1137" s="200">
        <f t="shared" si="18"/>
        <v>0</v>
      </c>
      <c r="H1137" s="176" t="s">
        <v>953</v>
      </c>
      <c r="I1137" s="199"/>
      <c r="J1137" s="199"/>
      <c r="K1137" s="199"/>
      <c r="L1137" s="199"/>
      <c r="M1137" s="199"/>
      <c r="N1137" s="199"/>
      <c r="O1137" s="199"/>
      <c r="P1137" s="199"/>
      <c r="Q1137" s="199"/>
      <c r="R1137" s="199"/>
      <c r="S1137" s="199"/>
      <c r="T1137" s="199"/>
      <c r="U1137" s="199"/>
      <c r="V1137" s="199"/>
      <c r="W1137" s="199"/>
      <c r="X1137" s="199"/>
      <c r="Y1137" s="199"/>
      <c r="Z1137" s="199"/>
      <c r="AA1137" s="199"/>
      <c r="AB1137" s="199"/>
      <c r="AC1137" s="199"/>
      <c r="AD1137" s="199"/>
      <c r="AE1137" s="199"/>
      <c r="AF1137" s="199"/>
      <c r="AG1137" s="199"/>
      <c r="AH1137" s="199"/>
      <c r="AI1137" s="199"/>
      <c r="AJ1137" s="199"/>
      <c r="AK1137" s="199"/>
      <c r="AL1137" s="199"/>
      <c r="AM1137" s="199"/>
      <c r="AN1137" s="199"/>
      <c r="AO1137" s="199"/>
      <c r="AP1137" s="199"/>
      <c r="AQ1137" s="199"/>
      <c r="AR1137" s="199"/>
      <c r="AS1137" s="199"/>
      <c r="AT1137" s="199"/>
      <c r="AU1137" s="199"/>
    </row>
    <row r="1138" spans="1:47" outlineLevel="1">
      <c r="A1138" s="146">
        <v>580</v>
      </c>
      <c r="B1138" s="149" t="s">
        <v>1414</v>
      </c>
      <c r="C1138" s="165" t="s">
        <v>1415</v>
      </c>
      <c r="D1138" s="189" t="s">
        <v>151</v>
      </c>
      <c r="E1138" s="200">
        <v>5</v>
      </c>
      <c r="F1138" s="200"/>
      <c r="G1138" s="200">
        <f t="shared" si="18"/>
        <v>0</v>
      </c>
      <c r="H1138" s="176" t="s">
        <v>953</v>
      </c>
      <c r="I1138" s="199"/>
      <c r="J1138" s="199"/>
      <c r="K1138" s="199"/>
      <c r="L1138" s="199"/>
      <c r="M1138" s="199"/>
      <c r="N1138" s="199"/>
      <c r="O1138" s="199"/>
      <c r="P1138" s="199"/>
      <c r="Q1138" s="199"/>
      <c r="R1138" s="199"/>
      <c r="S1138" s="199"/>
      <c r="T1138" s="199"/>
      <c r="U1138" s="199"/>
      <c r="V1138" s="199"/>
      <c r="W1138" s="199"/>
      <c r="X1138" s="199"/>
      <c r="Y1138" s="199"/>
      <c r="Z1138" s="199"/>
      <c r="AA1138" s="199"/>
      <c r="AB1138" s="199"/>
      <c r="AC1138" s="199"/>
      <c r="AD1138" s="199"/>
      <c r="AE1138" s="199"/>
      <c r="AF1138" s="199"/>
      <c r="AG1138" s="199"/>
      <c r="AH1138" s="199"/>
      <c r="AI1138" s="199"/>
      <c r="AJ1138" s="199"/>
      <c r="AK1138" s="199"/>
      <c r="AL1138" s="199"/>
      <c r="AM1138" s="199"/>
      <c r="AN1138" s="199"/>
      <c r="AO1138" s="199"/>
      <c r="AP1138" s="199"/>
      <c r="AQ1138" s="199"/>
      <c r="AR1138" s="199"/>
      <c r="AS1138" s="199"/>
      <c r="AT1138" s="199"/>
      <c r="AU1138" s="199"/>
    </row>
    <row r="1139" spans="1:47" outlineLevel="1">
      <c r="A1139" s="146">
        <v>581</v>
      </c>
      <c r="B1139" s="149" t="s">
        <v>1416</v>
      </c>
      <c r="C1139" s="165" t="s">
        <v>1417</v>
      </c>
      <c r="D1139" s="189" t="s">
        <v>1688</v>
      </c>
      <c r="E1139" s="200">
        <v>4</v>
      </c>
      <c r="F1139" s="200"/>
      <c r="G1139" s="200">
        <f t="shared" si="18"/>
        <v>0</v>
      </c>
      <c r="H1139" s="176" t="s">
        <v>953</v>
      </c>
      <c r="I1139" s="199"/>
      <c r="J1139" s="199"/>
      <c r="K1139" s="199"/>
      <c r="L1139" s="199"/>
      <c r="M1139" s="199"/>
      <c r="N1139" s="199"/>
      <c r="O1139" s="199"/>
      <c r="P1139" s="199"/>
      <c r="Q1139" s="199"/>
      <c r="R1139" s="199"/>
      <c r="S1139" s="199"/>
      <c r="T1139" s="199"/>
      <c r="U1139" s="199"/>
      <c r="V1139" s="199"/>
      <c r="W1139" s="199"/>
      <c r="X1139" s="199"/>
      <c r="Y1139" s="199"/>
      <c r="Z1139" s="199"/>
      <c r="AA1139" s="199"/>
      <c r="AB1139" s="199"/>
      <c r="AC1139" s="199"/>
      <c r="AD1139" s="199"/>
      <c r="AE1139" s="199"/>
      <c r="AF1139" s="199"/>
      <c r="AG1139" s="199"/>
      <c r="AH1139" s="199"/>
      <c r="AI1139" s="199"/>
      <c r="AJ1139" s="199"/>
      <c r="AK1139" s="199"/>
      <c r="AL1139" s="199"/>
      <c r="AM1139" s="199"/>
      <c r="AN1139" s="199"/>
      <c r="AO1139" s="199"/>
      <c r="AP1139" s="199"/>
      <c r="AQ1139" s="199"/>
      <c r="AR1139" s="199"/>
      <c r="AS1139" s="199"/>
      <c r="AT1139" s="199"/>
      <c r="AU1139" s="199"/>
    </row>
    <row r="1140" spans="1:47" outlineLevel="1">
      <c r="A1140" s="146">
        <v>582</v>
      </c>
      <c r="B1140" s="149" t="s">
        <v>1416</v>
      </c>
      <c r="C1140" s="165" t="s">
        <v>1418</v>
      </c>
      <c r="D1140" s="189" t="s">
        <v>1047</v>
      </c>
      <c r="E1140" s="200">
        <v>35</v>
      </c>
      <c r="F1140" s="200"/>
      <c r="G1140" s="200">
        <f t="shared" si="18"/>
        <v>0</v>
      </c>
      <c r="H1140" s="176" t="s">
        <v>953</v>
      </c>
      <c r="I1140" s="199"/>
      <c r="J1140" s="199"/>
      <c r="K1140" s="199"/>
      <c r="L1140" s="199"/>
      <c r="M1140" s="199"/>
      <c r="N1140" s="199"/>
      <c r="O1140" s="199"/>
      <c r="P1140" s="199"/>
      <c r="Q1140" s="199"/>
      <c r="R1140" s="199"/>
      <c r="S1140" s="199"/>
      <c r="T1140" s="199"/>
      <c r="U1140" s="199"/>
      <c r="V1140" s="199"/>
      <c r="W1140" s="199"/>
      <c r="X1140" s="199"/>
      <c r="Y1140" s="199"/>
      <c r="Z1140" s="199"/>
      <c r="AA1140" s="199"/>
      <c r="AB1140" s="199"/>
      <c r="AC1140" s="199"/>
      <c r="AD1140" s="199"/>
      <c r="AE1140" s="199"/>
      <c r="AF1140" s="199"/>
      <c r="AG1140" s="199"/>
      <c r="AH1140" s="199"/>
      <c r="AI1140" s="199"/>
      <c r="AJ1140" s="199"/>
      <c r="AK1140" s="199"/>
      <c r="AL1140" s="199"/>
      <c r="AM1140" s="199"/>
      <c r="AN1140" s="199"/>
      <c r="AO1140" s="199"/>
      <c r="AP1140" s="199"/>
      <c r="AQ1140" s="199"/>
      <c r="AR1140" s="199"/>
      <c r="AS1140" s="199"/>
      <c r="AT1140" s="199"/>
      <c r="AU1140" s="199"/>
    </row>
    <row r="1141" spans="1:47" outlineLevel="1">
      <c r="A1141" s="146"/>
      <c r="B1141" s="149"/>
      <c r="C1141" s="165" t="s">
        <v>49</v>
      </c>
      <c r="D1141" s="189" t="s">
        <v>234</v>
      </c>
      <c r="E1141" s="200"/>
      <c r="F1141" s="200"/>
      <c r="G1141" s="200"/>
      <c r="H1141" s="176"/>
      <c r="I1141" s="199"/>
      <c r="J1141" s="199"/>
      <c r="K1141" s="199"/>
      <c r="L1141" s="199"/>
      <c r="M1141" s="199"/>
      <c r="N1141" s="199"/>
      <c r="O1141" s="199"/>
      <c r="P1141" s="199"/>
      <c r="Q1141" s="199"/>
      <c r="R1141" s="199"/>
      <c r="S1141" s="199"/>
      <c r="T1141" s="199"/>
      <c r="U1141" s="199"/>
      <c r="V1141" s="199"/>
      <c r="W1141" s="199"/>
      <c r="X1141" s="199"/>
      <c r="Y1141" s="199"/>
      <c r="Z1141" s="199"/>
      <c r="AA1141" s="199"/>
      <c r="AB1141" s="199"/>
      <c r="AC1141" s="199"/>
      <c r="AD1141" s="199"/>
      <c r="AE1141" s="199"/>
      <c r="AF1141" s="199"/>
      <c r="AG1141" s="199"/>
      <c r="AH1141" s="199"/>
      <c r="AI1141" s="199"/>
      <c r="AJ1141" s="199"/>
      <c r="AK1141" s="199"/>
      <c r="AL1141" s="199"/>
      <c r="AM1141" s="199"/>
      <c r="AN1141" s="199"/>
      <c r="AO1141" s="199"/>
      <c r="AP1141" s="199"/>
      <c r="AQ1141" s="199"/>
      <c r="AR1141" s="199"/>
      <c r="AS1141" s="199"/>
      <c r="AT1141" s="199"/>
      <c r="AU1141" s="199"/>
    </row>
    <row r="1142" spans="1:47" outlineLevel="1">
      <c r="A1142" s="146">
        <v>583</v>
      </c>
      <c r="B1142" s="149" t="s">
        <v>1689</v>
      </c>
      <c r="C1142" s="165" t="s">
        <v>1419</v>
      </c>
      <c r="D1142" s="189" t="s">
        <v>234</v>
      </c>
      <c r="E1142" s="200">
        <v>66</v>
      </c>
      <c r="F1142" s="200"/>
      <c r="G1142" s="200">
        <f t="shared" ref="G1142" si="19">ROUND(E1142*F1142,2)</f>
        <v>0</v>
      </c>
      <c r="H1142" s="176" t="s">
        <v>953</v>
      </c>
      <c r="I1142" s="199"/>
      <c r="J1142" s="199"/>
      <c r="K1142" s="199"/>
      <c r="L1142" s="199"/>
      <c r="M1142" s="199"/>
      <c r="N1142" s="199"/>
      <c r="O1142" s="199"/>
      <c r="P1142" s="199"/>
      <c r="Q1142" s="199"/>
      <c r="R1142" s="199"/>
      <c r="S1142" s="199"/>
      <c r="T1142" s="199"/>
      <c r="U1142" s="199"/>
      <c r="V1142" s="199"/>
      <c r="W1142" s="199"/>
      <c r="X1142" s="199"/>
      <c r="Y1142" s="199"/>
      <c r="Z1142" s="199"/>
      <c r="AA1142" s="199"/>
      <c r="AB1142" s="199"/>
      <c r="AC1142" s="199"/>
      <c r="AD1142" s="199"/>
      <c r="AE1142" s="199"/>
      <c r="AF1142" s="199"/>
      <c r="AG1142" s="199"/>
      <c r="AH1142" s="199"/>
      <c r="AI1142" s="199"/>
      <c r="AJ1142" s="199"/>
      <c r="AK1142" s="199"/>
      <c r="AL1142" s="199"/>
      <c r="AM1142" s="199"/>
      <c r="AN1142" s="199"/>
      <c r="AO1142" s="199"/>
      <c r="AP1142" s="199"/>
      <c r="AQ1142" s="199"/>
      <c r="AR1142" s="199"/>
      <c r="AS1142" s="199"/>
      <c r="AT1142" s="199"/>
      <c r="AU1142" s="199"/>
    </row>
    <row r="1143" spans="1:47" outlineLevel="1">
      <c r="A1143" s="146"/>
      <c r="B1143" s="149"/>
      <c r="C1143" s="166"/>
      <c r="D1143" s="190"/>
      <c r="E1143" s="181"/>
      <c r="F1143" s="200"/>
      <c r="G1143" s="200"/>
      <c r="H1143" s="176"/>
      <c r="I1143" s="199"/>
      <c r="J1143" s="199"/>
      <c r="K1143" s="199"/>
      <c r="L1143" s="199"/>
      <c r="M1143" s="199"/>
      <c r="N1143" s="199"/>
      <c r="O1143" s="199"/>
      <c r="P1143" s="199"/>
      <c r="Q1143" s="199"/>
      <c r="R1143" s="199"/>
      <c r="S1143" s="199"/>
      <c r="T1143" s="199"/>
      <c r="U1143" s="199"/>
      <c r="V1143" s="199"/>
      <c r="W1143" s="199"/>
      <c r="X1143" s="199"/>
      <c r="Y1143" s="199"/>
      <c r="Z1143" s="199"/>
      <c r="AA1143" s="199"/>
      <c r="AB1143" s="199"/>
      <c r="AC1143" s="199"/>
      <c r="AD1143" s="199"/>
      <c r="AE1143" s="199"/>
      <c r="AF1143" s="199"/>
      <c r="AG1143" s="199"/>
      <c r="AH1143" s="199"/>
      <c r="AI1143" s="199"/>
      <c r="AJ1143" s="199"/>
      <c r="AK1143" s="199"/>
      <c r="AL1143" s="199"/>
      <c r="AM1143" s="199"/>
      <c r="AN1143" s="199"/>
      <c r="AO1143" s="199"/>
      <c r="AP1143" s="199"/>
      <c r="AQ1143" s="199"/>
      <c r="AR1143" s="199"/>
      <c r="AS1143" s="199"/>
      <c r="AT1143" s="199"/>
      <c r="AU1143" s="199"/>
    </row>
    <row r="1144" spans="1:47" outlineLevel="1">
      <c r="A1144" s="146">
        <v>584</v>
      </c>
      <c r="B1144" s="149"/>
      <c r="C1144" s="165" t="s">
        <v>1420</v>
      </c>
      <c r="D1144" s="189" t="s">
        <v>124</v>
      </c>
      <c r="E1144" s="200">
        <v>1</v>
      </c>
      <c r="F1144" s="200"/>
      <c r="G1144" s="200">
        <f t="shared" ref="G1144:G1145" si="20">ROUND(E1144*F1144,2)</f>
        <v>0</v>
      </c>
      <c r="H1144" s="176" t="s">
        <v>953</v>
      </c>
      <c r="I1144" s="199"/>
      <c r="J1144" s="199"/>
      <c r="K1144" s="199"/>
      <c r="L1144" s="199"/>
      <c r="M1144" s="199"/>
      <c r="N1144" s="199"/>
      <c r="O1144" s="199"/>
      <c r="P1144" s="199"/>
      <c r="Q1144" s="199"/>
      <c r="R1144" s="199"/>
      <c r="S1144" s="199"/>
      <c r="T1144" s="199"/>
      <c r="U1144" s="199"/>
      <c r="V1144" s="199"/>
      <c r="W1144" s="199"/>
      <c r="X1144" s="199"/>
      <c r="Y1144" s="199"/>
      <c r="Z1144" s="199"/>
      <c r="AA1144" s="199"/>
      <c r="AB1144" s="199"/>
      <c r="AC1144" s="199"/>
      <c r="AD1144" s="199"/>
      <c r="AE1144" s="199"/>
      <c r="AF1144" s="199"/>
      <c r="AG1144" s="199"/>
      <c r="AH1144" s="199"/>
      <c r="AI1144" s="199"/>
      <c r="AJ1144" s="199"/>
      <c r="AK1144" s="199"/>
      <c r="AL1144" s="199"/>
      <c r="AM1144" s="199"/>
      <c r="AN1144" s="199"/>
      <c r="AO1144" s="199"/>
      <c r="AP1144" s="199"/>
      <c r="AQ1144" s="199"/>
      <c r="AR1144" s="199"/>
      <c r="AS1144" s="199"/>
      <c r="AT1144" s="199"/>
      <c r="AU1144" s="199"/>
    </row>
    <row r="1145" spans="1:47" outlineLevel="1">
      <c r="A1145" s="146">
        <v>585</v>
      </c>
      <c r="B1145" s="149"/>
      <c r="C1145" s="165" t="s">
        <v>1421</v>
      </c>
      <c r="D1145" s="189" t="s">
        <v>124</v>
      </c>
      <c r="E1145" s="200">
        <v>1</v>
      </c>
      <c r="F1145" s="200"/>
      <c r="G1145" s="200">
        <f t="shared" si="20"/>
        <v>0</v>
      </c>
      <c r="H1145" s="176" t="s">
        <v>953</v>
      </c>
      <c r="I1145" s="199"/>
      <c r="J1145" s="199"/>
      <c r="K1145" s="199"/>
      <c r="L1145" s="199"/>
      <c r="M1145" s="199"/>
      <c r="N1145" s="199"/>
      <c r="O1145" s="199"/>
      <c r="P1145" s="199"/>
      <c r="Q1145" s="199"/>
      <c r="R1145" s="199"/>
      <c r="S1145" s="199"/>
      <c r="T1145" s="199"/>
      <c r="U1145" s="199"/>
      <c r="V1145" s="199"/>
      <c r="W1145" s="199"/>
      <c r="X1145" s="199"/>
      <c r="Y1145" s="199"/>
      <c r="Z1145" s="199"/>
      <c r="AA1145" s="199"/>
      <c r="AB1145" s="199"/>
      <c r="AC1145" s="199"/>
      <c r="AD1145" s="199"/>
      <c r="AE1145" s="199"/>
      <c r="AF1145" s="199"/>
      <c r="AG1145" s="199"/>
      <c r="AH1145" s="199"/>
      <c r="AI1145" s="199"/>
      <c r="AJ1145" s="199"/>
      <c r="AK1145" s="199"/>
      <c r="AL1145" s="199"/>
      <c r="AM1145" s="199"/>
      <c r="AN1145" s="199"/>
      <c r="AO1145" s="199"/>
      <c r="AP1145" s="199"/>
      <c r="AQ1145" s="199"/>
      <c r="AR1145" s="199"/>
      <c r="AS1145" s="199"/>
      <c r="AT1145" s="199"/>
      <c r="AU1145" s="199"/>
    </row>
    <row r="1146" spans="1:47" outlineLevel="1">
      <c r="A1146" s="146"/>
      <c r="B1146" s="149"/>
      <c r="C1146" s="166"/>
      <c r="D1146" s="190"/>
      <c r="E1146" s="181"/>
      <c r="F1146" s="200"/>
      <c r="G1146" s="200"/>
      <c r="H1146" s="176"/>
      <c r="I1146" s="199"/>
      <c r="J1146" s="199"/>
      <c r="K1146" s="199"/>
      <c r="L1146" s="199"/>
      <c r="M1146" s="199"/>
      <c r="N1146" s="199"/>
      <c r="O1146" s="199"/>
      <c r="P1146" s="199"/>
      <c r="Q1146" s="199"/>
      <c r="R1146" s="199"/>
      <c r="S1146" s="199"/>
      <c r="T1146" s="199"/>
      <c r="U1146" s="199"/>
      <c r="V1146" s="199"/>
      <c r="W1146" s="199"/>
      <c r="X1146" s="199"/>
      <c r="Y1146" s="199"/>
      <c r="Z1146" s="199"/>
      <c r="AA1146" s="199"/>
      <c r="AB1146" s="199"/>
      <c r="AC1146" s="199"/>
      <c r="AD1146" s="199"/>
      <c r="AE1146" s="199"/>
      <c r="AF1146" s="199"/>
      <c r="AG1146" s="199"/>
      <c r="AH1146" s="199"/>
      <c r="AI1146" s="199"/>
      <c r="AJ1146" s="199"/>
      <c r="AK1146" s="199"/>
      <c r="AL1146" s="199"/>
      <c r="AM1146" s="199"/>
      <c r="AN1146" s="199"/>
      <c r="AO1146" s="199"/>
      <c r="AP1146" s="199"/>
      <c r="AQ1146" s="199"/>
      <c r="AR1146" s="199"/>
      <c r="AS1146" s="199"/>
      <c r="AT1146" s="199"/>
      <c r="AU1146" s="199"/>
    </row>
    <row r="1147" spans="1:47" outlineLevel="1">
      <c r="A1147" s="146">
        <v>586</v>
      </c>
      <c r="B1147" s="149"/>
      <c r="C1147" s="165" t="s">
        <v>1422</v>
      </c>
      <c r="D1147" s="189" t="s">
        <v>513</v>
      </c>
      <c r="E1147" s="200">
        <v>24</v>
      </c>
      <c r="F1147" s="200"/>
      <c r="G1147" s="200">
        <f t="shared" ref="G1147" si="21">ROUND(E1147*F1147,2)</f>
        <v>0</v>
      </c>
      <c r="H1147" s="176" t="s">
        <v>953</v>
      </c>
      <c r="I1147" s="199"/>
      <c r="J1147" s="199"/>
      <c r="K1147" s="199"/>
      <c r="L1147" s="199"/>
      <c r="M1147" s="199"/>
      <c r="N1147" s="199"/>
      <c r="O1147" s="199"/>
      <c r="P1147" s="199"/>
      <c r="Q1147" s="199"/>
      <c r="R1147" s="199"/>
      <c r="S1147" s="199"/>
      <c r="T1147" s="199"/>
      <c r="U1147" s="199"/>
      <c r="V1147" s="199"/>
      <c r="W1147" s="199"/>
      <c r="X1147" s="199"/>
      <c r="Y1147" s="199"/>
      <c r="Z1147" s="199"/>
      <c r="AA1147" s="199"/>
      <c r="AB1147" s="199"/>
      <c r="AC1147" s="199"/>
      <c r="AD1147" s="199"/>
      <c r="AE1147" s="199"/>
      <c r="AF1147" s="199"/>
      <c r="AG1147" s="199"/>
      <c r="AH1147" s="199"/>
      <c r="AI1147" s="199"/>
      <c r="AJ1147" s="199"/>
      <c r="AK1147" s="199"/>
      <c r="AL1147" s="199"/>
      <c r="AM1147" s="199"/>
      <c r="AN1147" s="199"/>
      <c r="AO1147" s="199"/>
      <c r="AP1147" s="199"/>
      <c r="AQ1147" s="199"/>
      <c r="AR1147" s="199"/>
      <c r="AS1147" s="199"/>
      <c r="AT1147" s="199"/>
      <c r="AU1147" s="199"/>
    </row>
    <row r="1148" spans="1:47" outlineLevel="1">
      <c r="A1148" s="147" t="s">
        <v>120</v>
      </c>
      <c r="B1148" s="150" t="s">
        <v>1598</v>
      </c>
      <c r="C1148" s="167" t="s">
        <v>1599</v>
      </c>
      <c r="D1148" s="191"/>
      <c r="E1148" s="201"/>
      <c r="F1148" s="201"/>
      <c r="G1148" s="201">
        <f>SUM(G1150:G1295)</f>
        <v>0</v>
      </c>
      <c r="H1148" s="177"/>
      <c r="I1148" s="199"/>
      <c r="J1148" s="199"/>
      <c r="K1148" s="199"/>
      <c r="L1148" s="199"/>
      <c r="M1148" s="199"/>
      <c r="N1148" s="199"/>
      <c r="O1148" s="199"/>
      <c r="P1148" s="199"/>
      <c r="Q1148" s="199"/>
      <c r="R1148" s="199"/>
      <c r="S1148" s="199"/>
      <c r="T1148" s="199"/>
      <c r="U1148" s="199"/>
      <c r="V1148" s="199"/>
      <c r="W1148" s="199"/>
      <c r="X1148" s="199"/>
      <c r="Y1148" s="199"/>
      <c r="Z1148" s="199"/>
      <c r="AA1148" s="199"/>
      <c r="AB1148" s="199"/>
      <c r="AC1148" s="199"/>
      <c r="AD1148" s="199"/>
      <c r="AE1148" s="199"/>
      <c r="AF1148" s="199"/>
      <c r="AG1148" s="199"/>
      <c r="AH1148" s="199"/>
      <c r="AI1148" s="199"/>
      <c r="AJ1148" s="199"/>
      <c r="AK1148" s="199"/>
      <c r="AL1148" s="199"/>
      <c r="AM1148" s="199"/>
      <c r="AN1148" s="199"/>
      <c r="AO1148" s="199"/>
      <c r="AP1148" s="199"/>
      <c r="AQ1148" s="199"/>
      <c r="AR1148" s="199"/>
      <c r="AS1148" s="199"/>
      <c r="AT1148" s="199"/>
      <c r="AU1148" s="199"/>
    </row>
    <row r="1149" spans="1:47" outlineLevel="1">
      <c r="A1149" s="146"/>
      <c r="B1149" s="149"/>
      <c r="C1149" s="166"/>
      <c r="D1149" s="190"/>
      <c r="E1149" s="181"/>
      <c r="F1149" s="200"/>
      <c r="G1149" s="200"/>
      <c r="H1149" s="176"/>
      <c r="I1149" s="199"/>
      <c r="J1149" s="199"/>
      <c r="K1149" s="199"/>
      <c r="L1149" s="199"/>
      <c r="M1149" s="199"/>
      <c r="N1149" s="199"/>
      <c r="O1149" s="199"/>
      <c r="P1149" s="199"/>
      <c r="Q1149" s="199"/>
      <c r="R1149" s="199"/>
      <c r="S1149" s="199"/>
      <c r="T1149" s="199"/>
      <c r="U1149" s="199"/>
      <c r="V1149" s="199"/>
      <c r="W1149" s="199"/>
      <c r="X1149" s="199"/>
      <c r="Y1149" s="199"/>
      <c r="Z1149" s="199"/>
      <c r="AA1149" s="199"/>
      <c r="AB1149" s="199"/>
      <c r="AC1149" s="199"/>
      <c r="AD1149" s="199"/>
      <c r="AE1149" s="199"/>
      <c r="AF1149" s="199"/>
      <c r="AG1149" s="199"/>
      <c r="AH1149" s="199"/>
      <c r="AI1149" s="199"/>
      <c r="AJ1149" s="199"/>
      <c r="AK1149" s="199"/>
      <c r="AL1149" s="199"/>
      <c r="AM1149" s="199"/>
      <c r="AN1149" s="199"/>
      <c r="AO1149" s="199"/>
      <c r="AP1149" s="199"/>
      <c r="AQ1149" s="199"/>
      <c r="AR1149" s="199"/>
      <c r="AS1149" s="199"/>
      <c r="AT1149" s="199"/>
      <c r="AU1149" s="199"/>
    </row>
    <row r="1150" spans="1:47" ht="67.5" outlineLevel="1">
      <c r="A1150" s="146"/>
      <c r="B1150" s="149"/>
      <c r="C1150" s="165" t="s">
        <v>1447</v>
      </c>
      <c r="D1150" s="189"/>
      <c r="E1150" s="200"/>
      <c r="F1150" s="200"/>
      <c r="G1150" s="200"/>
      <c r="H1150" s="176"/>
      <c r="I1150" s="199"/>
      <c r="J1150" s="199"/>
      <c r="K1150" s="199"/>
      <c r="L1150" s="199"/>
      <c r="M1150" s="199"/>
      <c r="N1150" s="199"/>
      <c r="O1150" s="199"/>
      <c r="P1150" s="199"/>
      <c r="Q1150" s="199"/>
      <c r="R1150" s="199"/>
      <c r="S1150" s="199"/>
      <c r="T1150" s="199"/>
      <c r="U1150" s="199"/>
      <c r="V1150" s="199"/>
      <c r="W1150" s="199"/>
      <c r="X1150" s="199"/>
      <c r="Y1150" s="199"/>
      <c r="Z1150" s="199"/>
      <c r="AA1150" s="199"/>
      <c r="AB1150" s="199"/>
      <c r="AC1150" s="199"/>
      <c r="AD1150" s="199"/>
      <c r="AE1150" s="199"/>
      <c r="AF1150" s="199"/>
      <c r="AG1150" s="199"/>
      <c r="AH1150" s="199"/>
      <c r="AI1150" s="199"/>
      <c r="AJ1150" s="199"/>
      <c r="AK1150" s="199"/>
      <c r="AL1150" s="199"/>
      <c r="AM1150" s="199"/>
      <c r="AN1150" s="199"/>
      <c r="AO1150" s="199"/>
      <c r="AP1150" s="199"/>
      <c r="AQ1150" s="199"/>
      <c r="AR1150" s="199"/>
      <c r="AS1150" s="199"/>
      <c r="AT1150" s="199"/>
      <c r="AU1150" s="199"/>
    </row>
    <row r="1151" spans="1:47" outlineLevel="1">
      <c r="A1151" s="146"/>
      <c r="B1151" s="149"/>
      <c r="C1151" s="165" t="s">
        <v>1448</v>
      </c>
      <c r="D1151" s="189"/>
      <c r="E1151" s="200"/>
      <c r="F1151" s="200"/>
      <c r="G1151" s="200"/>
      <c r="H1151" s="176"/>
      <c r="I1151" s="199"/>
      <c r="J1151" s="199"/>
      <c r="K1151" s="199"/>
      <c r="L1151" s="199"/>
      <c r="M1151" s="199"/>
      <c r="N1151" s="199"/>
      <c r="O1151" s="199"/>
      <c r="P1151" s="199"/>
      <c r="Q1151" s="199"/>
      <c r="R1151" s="199"/>
      <c r="S1151" s="199"/>
      <c r="T1151" s="199"/>
      <c r="U1151" s="199"/>
      <c r="V1151" s="199"/>
      <c r="W1151" s="199"/>
      <c r="X1151" s="199"/>
      <c r="Y1151" s="199"/>
      <c r="Z1151" s="199"/>
      <c r="AA1151" s="199"/>
      <c r="AB1151" s="199"/>
      <c r="AC1151" s="199"/>
      <c r="AD1151" s="199"/>
      <c r="AE1151" s="199"/>
      <c r="AF1151" s="199"/>
      <c r="AG1151" s="199"/>
      <c r="AH1151" s="199"/>
      <c r="AI1151" s="199"/>
      <c r="AJ1151" s="199"/>
      <c r="AK1151" s="199"/>
      <c r="AL1151" s="199"/>
      <c r="AM1151" s="199"/>
      <c r="AN1151" s="199"/>
      <c r="AO1151" s="199"/>
      <c r="AP1151" s="199"/>
      <c r="AQ1151" s="199"/>
      <c r="AR1151" s="199"/>
      <c r="AS1151" s="199"/>
      <c r="AT1151" s="199"/>
      <c r="AU1151" s="199"/>
    </row>
    <row r="1152" spans="1:47" outlineLevel="1">
      <c r="A1152" s="146"/>
      <c r="B1152" s="149"/>
      <c r="C1152" s="165"/>
      <c r="D1152" s="189"/>
      <c r="E1152" s="200"/>
      <c r="F1152" s="200"/>
      <c r="G1152" s="200"/>
      <c r="H1152" s="176"/>
      <c r="I1152" s="199"/>
      <c r="J1152" s="199"/>
      <c r="K1152" s="199"/>
      <c r="L1152" s="199"/>
      <c r="M1152" s="199"/>
      <c r="N1152" s="199"/>
      <c r="O1152" s="199"/>
      <c r="P1152" s="199"/>
      <c r="Q1152" s="199"/>
      <c r="R1152" s="199"/>
      <c r="S1152" s="199"/>
      <c r="T1152" s="199"/>
      <c r="U1152" s="199"/>
      <c r="V1152" s="199"/>
      <c r="W1152" s="199"/>
      <c r="X1152" s="199"/>
      <c r="Y1152" s="199"/>
      <c r="Z1152" s="199"/>
      <c r="AA1152" s="199"/>
      <c r="AB1152" s="199"/>
      <c r="AC1152" s="199"/>
      <c r="AD1152" s="199"/>
      <c r="AE1152" s="199"/>
      <c r="AF1152" s="199"/>
      <c r="AG1152" s="199"/>
      <c r="AH1152" s="199"/>
      <c r="AI1152" s="199"/>
      <c r="AJ1152" s="199"/>
      <c r="AK1152" s="199"/>
      <c r="AL1152" s="199"/>
      <c r="AM1152" s="199"/>
      <c r="AN1152" s="199"/>
      <c r="AO1152" s="199"/>
      <c r="AP1152" s="199"/>
      <c r="AQ1152" s="199"/>
      <c r="AR1152" s="199"/>
      <c r="AS1152" s="199"/>
      <c r="AT1152" s="199"/>
      <c r="AU1152" s="199"/>
    </row>
    <row r="1153" spans="1:47" outlineLevel="1">
      <c r="A1153" s="146"/>
      <c r="B1153" s="149"/>
      <c r="C1153" s="165" t="s">
        <v>1449</v>
      </c>
      <c r="D1153" s="189"/>
      <c r="E1153" s="200"/>
      <c r="F1153" s="200"/>
      <c r="G1153" s="200"/>
      <c r="H1153" s="176"/>
      <c r="I1153" s="199"/>
      <c r="J1153" s="199"/>
      <c r="K1153" s="199"/>
      <c r="L1153" s="199"/>
      <c r="M1153" s="199"/>
      <c r="N1153" s="199"/>
      <c r="O1153" s="199"/>
      <c r="P1153" s="199"/>
      <c r="Q1153" s="199"/>
      <c r="R1153" s="199"/>
      <c r="S1153" s="199"/>
      <c r="T1153" s="199"/>
      <c r="U1153" s="199"/>
      <c r="V1153" s="199"/>
      <c r="W1153" s="199"/>
      <c r="X1153" s="199"/>
      <c r="Y1153" s="199"/>
      <c r="Z1153" s="199"/>
      <c r="AA1153" s="199"/>
      <c r="AB1153" s="199"/>
      <c r="AC1153" s="199"/>
      <c r="AD1153" s="199"/>
      <c r="AE1153" s="199"/>
      <c r="AF1153" s="199"/>
      <c r="AG1153" s="199"/>
      <c r="AH1153" s="199"/>
      <c r="AI1153" s="199"/>
      <c r="AJ1153" s="199"/>
      <c r="AK1153" s="199"/>
      <c r="AL1153" s="199"/>
      <c r="AM1153" s="199"/>
      <c r="AN1153" s="199"/>
      <c r="AO1153" s="199"/>
      <c r="AP1153" s="199"/>
      <c r="AQ1153" s="199"/>
      <c r="AR1153" s="199"/>
      <c r="AS1153" s="199"/>
      <c r="AT1153" s="199"/>
      <c r="AU1153" s="199"/>
    </row>
    <row r="1154" spans="1:47" outlineLevel="1">
      <c r="A1154" s="146"/>
      <c r="B1154" s="149"/>
      <c r="C1154" s="165"/>
      <c r="D1154" s="189"/>
      <c r="E1154" s="200"/>
      <c r="F1154" s="200"/>
      <c r="G1154" s="200"/>
      <c r="H1154" s="176"/>
      <c r="I1154" s="199"/>
      <c r="J1154" s="199"/>
      <c r="K1154" s="199"/>
      <c r="L1154" s="199"/>
      <c r="M1154" s="199"/>
      <c r="N1154" s="199"/>
      <c r="O1154" s="199"/>
      <c r="P1154" s="199"/>
      <c r="Q1154" s="199"/>
      <c r="R1154" s="199"/>
      <c r="S1154" s="199"/>
      <c r="T1154" s="199"/>
      <c r="U1154" s="199"/>
      <c r="V1154" s="199"/>
      <c r="W1154" s="199"/>
      <c r="X1154" s="199"/>
      <c r="Y1154" s="199"/>
      <c r="Z1154" s="199"/>
      <c r="AA1154" s="199"/>
      <c r="AB1154" s="199"/>
      <c r="AC1154" s="199"/>
      <c r="AD1154" s="199"/>
      <c r="AE1154" s="199"/>
      <c r="AF1154" s="199"/>
      <c r="AG1154" s="199"/>
      <c r="AH1154" s="199"/>
      <c r="AI1154" s="199"/>
      <c r="AJ1154" s="199"/>
      <c r="AK1154" s="199"/>
      <c r="AL1154" s="199"/>
      <c r="AM1154" s="199"/>
      <c r="AN1154" s="199"/>
      <c r="AO1154" s="199"/>
      <c r="AP1154" s="199"/>
      <c r="AQ1154" s="199"/>
      <c r="AR1154" s="199"/>
      <c r="AS1154" s="199"/>
      <c r="AT1154" s="199"/>
      <c r="AU1154" s="199"/>
    </row>
    <row r="1155" spans="1:47" outlineLevel="1">
      <c r="A1155" s="146">
        <v>587</v>
      </c>
      <c r="B1155" s="149" t="s">
        <v>1450</v>
      </c>
      <c r="C1155" s="165" t="s">
        <v>1451</v>
      </c>
      <c r="D1155" s="189" t="s">
        <v>1433</v>
      </c>
      <c r="E1155" s="200">
        <v>1</v>
      </c>
      <c r="F1155" s="200"/>
      <c r="G1155" s="200">
        <f t="shared" ref="G1155" si="22">ROUND(E1155*F1155,2)</f>
        <v>0</v>
      </c>
      <c r="H1155" s="176" t="s">
        <v>953</v>
      </c>
      <c r="I1155" s="199"/>
      <c r="J1155" s="199"/>
      <c r="K1155" s="199"/>
      <c r="L1155" s="199"/>
      <c r="M1155" s="199"/>
      <c r="N1155" s="199"/>
      <c r="O1155" s="199"/>
      <c r="P1155" s="199"/>
      <c r="Q1155" s="199"/>
      <c r="R1155" s="199"/>
      <c r="S1155" s="199"/>
      <c r="T1155" s="199"/>
      <c r="U1155" s="199"/>
      <c r="V1155" s="199"/>
      <c r="W1155" s="199"/>
      <c r="X1155" s="199"/>
      <c r="Y1155" s="199"/>
      <c r="Z1155" s="199"/>
      <c r="AA1155" s="199"/>
      <c r="AB1155" s="199"/>
      <c r="AC1155" s="199"/>
      <c r="AD1155" s="199"/>
      <c r="AE1155" s="199"/>
      <c r="AF1155" s="199"/>
      <c r="AG1155" s="199"/>
      <c r="AH1155" s="199"/>
      <c r="AI1155" s="199"/>
      <c r="AJ1155" s="199"/>
      <c r="AK1155" s="199"/>
      <c r="AL1155" s="199"/>
      <c r="AM1155" s="199"/>
      <c r="AN1155" s="199"/>
      <c r="AO1155" s="199"/>
      <c r="AP1155" s="199"/>
      <c r="AQ1155" s="199"/>
      <c r="AR1155" s="199"/>
      <c r="AS1155" s="199"/>
      <c r="AT1155" s="199"/>
      <c r="AU1155" s="199"/>
    </row>
    <row r="1156" spans="1:47" outlineLevel="1">
      <c r="A1156" s="146"/>
      <c r="B1156" s="149"/>
      <c r="C1156" s="165" t="s">
        <v>1452</v>
      </c>
      <c r="D1156" s="189"/>
      <c r="E1156" s="200"/>
      <c r="F1156" s="200"/>
      <c r="G1156" s="200"/>
      <c r="H1156" s="176"/>
      <c r="I1156" s="199"/>
      <c r="J1156" s="199"/>
      <c r="K1156" s="199"/>
      <c r="L1156" s="199"/>
      <c r="M1156" s="199"/>
      <c r="N1156" s="199"/>
      <c r="O1156" s="199"/>
      <c r="P1156" s="199"/>
      <c r="Q1156" s="199"/>
      <c r="R1156" s="199"/>
      <c r="S1156" s="199"/>
      <c r="T1156" s="199"/>
      <c r="U1156" s="199"/>
      <c r="V1156" s="199"/>
      <c r="W1156" s="199"/>
      <c r="X1156" s="199"/>
      <c r="Y1156" s="199"/>
      <c r="Z1156" s="199"/>
      <c r="AA1156" s="199"/>
      <c r="AB1156" s="199"/>
      <c r="AC1156" s="199"/>
      <c r="AD1156" s="199"/>
      <c r="AE1156" s="199"/>
      <c r="AF1156" s="199"/>
      <c r="AG1156" s="199"/>
      <c r="AH1156" s="199"/>
      <c r="AI1156" s="199"/>
      <c r="AJ1156" s="199"/>
      <c r="AK1156" s="199"/>
      <c r="AL1156" s="199"/>
      <c r="AM1156" s="199"/>
      <c r="AN1156" s="199"/>
      <c r="AO1156" s="199"/>
      <c r="AP1156" s="199"/>
      <c r="AQ1156" s="199"/>
      <c r="AR1156" s="199"/>
      <c r="AS1156" s="199"/>
      <c r="AT1156" s="199"/>
      <c r="AU1156" s="199"/>
    </row>
    <row r="1157" spans="1:47" outlineLevel="1">
      <c r="A1157" s="146"/>
      <c r="B1157" s="149"/>
      <c r="C1157" s="165" t="s">
        <v>1453</v>
      </c>
      <c r="D1157" s="189"/>
      <c r="E1157" s="200"/>
      <c r="F1157" s="200"/>
      <c r="G1157" s="200"/>
      <c r="H1157" s="176"/>
      <c r="I1157" s="199"/>
      <c r="J1157" s="199"/>
      <c r="K1157" s="199"/>
      <c r="L1157" s="199"/>
      <c r="M1157" s="199"/>
      <c r="N1157" s="199"/>
      <c r="O1157" s="199"/>
      <c r="P1157" s="199"/>
      <c r="Q1157" s="199"/>
      <c r="R1157" s="199"/>
      <c r="S1157" s="199"/>
      <c r="T1157" s="199"/>
      <c r="U1157" s="199"/>
      <c r="V1157" s="199"/>
      <c r="W1157" s="199"/>
      <c r="X1157" s="199"/>
      <c r="Y1157" s="199"/>
      <c r="Z1157" s="199"/>
      <c r="AA1157" s="199"/>
      <c r="AB1157" s="199"/>
      <c r="AC1157" s="199"/>
      <c r="AD1157" s="199"/>
      <c r="AE1157" s="199"/>
      <c r="AF1157" s="199"/>
      <c r="AG1157" s="199"/>
      <c r="AH1157" s="199"/>
      <c r="AI1157" s="199"/>
      <c r="AJ1157" s="199"/>
      <c r="AK1157" s="199"/>
      <c r="AL1157" s="199"/>
      <c r="AM1157" s="199"/>
      <c r="AN1157" s="199"/>
      <c r="AO1157" s="199"/>
      <c r="AP1157" s="199"/>
      <c r="AQ1157" s="199"/>
      <c r="AR1157" s="199"/>
      <c r="AS1157" s="199"/>
      <c r="AT1157" s="199"/>
      <c r="AU1157" s="199"/>
    </row>
    <row r="1158" spans="1:47" outlineLevel="1">
      <c r="A1158" s="146"/>
      <c r="B1158" s="149"/>
      <c r="C1158" s="165" t="s">
        <v>1454</v>
      </c>
      <c r="D1158" s="189"/>
      <c r="E1158" s="200"/>
      <c r="F1158" s="200"/>
      <c r="G1158" s="200"/>
      <c r="H1158" s="176"/>
      <c r="I1158" s="199"/>
      <c r="J1158" s="199"/>
      <c r="K1158" s="199"/>
      <c r="L1158" s="199"/>
      <c r="M1158" s="199"/>
      <c r="N1158" s="199"/>
      <c r="O1158" s="199"/>
      <c r="P1158" s="199"/>
      <c r="Q1158" s="199"/>
      <c r="R1158" s="199"/>
      <c r="S1158" s="199"/>
      <c r="T1158" s="199"/>
      <c r="U1158" s="199"/>
      <c r="V1158" s="199"/>
      <c r="W1158" s="199"/>
      <c r="X1158" s="199"/>
      <c r="Y1158" s="199"/>
      <c r="Z1158" s="199"/>
      <c r="AA1158" s="199"/>
      <c r="AB1158" s="199"/>
      <c r="AC1158" s="199"/>
      <c r="AD1158" s="199"/>
      <c r="AE1158" s="199"/>
      <c r="AF1158" s="199"/>
      <c r="AG1158" s="199"/>
      <c r="AH1158" s="199"/>
      <c r="AI1158" s="199"/>
      <c r="AJ1158" s="199"/>
      <c r="AK1158" s="199"/>
      <c r="AL1158" s="199"/>
      <c r="AM1158" s="199"/>
      <c r="AN1158" s="199"/>
      <c r="AO1158" s="199"/>
      <c r="AP1158" s="199"/>
      <c r="AQ1158" s="199"/>
      <c r="AR1158" s="199"/>
      <c r="AS1158" s="199"/>
      <c r="AT1158" s="199"/>
      <c r="AU1158" s="199"/>
    </row>
    <row r="1159" spans="1:47" outlineLevel="1">
      <c r="A1159" s="146"/>
      <c r="B1159" s="149"/>
      <c r="C1159" s="165" t="s">
        <v>1455</v>
      </c>
      <c r="D1159" s="189"/>
      <c r="E1159" s="200"/>
      <c r="F1159" s="200"/>
      <c r="G1159" s="200"/>
      <c r="H1159" s="176"/>
      <c r="I1159" s="199"/>
      <c r="J1159" s="199"/>
      <c r="K1159" s="199"/>
      <c r="L1159" s="199"/>
      <c r="M1159" s="199"/>
      <c r="N1159" s="199"/>
      <c r="O1159" s="199"/>
      <c r="P1159" s="199"/>
      <c r="Q1159" s="199"/>
      <c r="R1159" s="199"/>
      <c r="S1159" s="199"/>
      <c r="T1159" s="199"/>
      <c r="U1159" s="199"/>
      <c r="V1159" s="199"/>
      <c r="W1159" s="199"/>
      <c r="X1159" s="199"/>
      <c r="Y1159" s="199"/>
      <c r="Z1159" s="199"/>
      <c r="AA1159" s="199"/>
      <c r="AB1159" s="199"/>
      <c r="AC1159" s="199"/>
      <c r="AD1159" s="199"/>
      <c r="AE1159" s="199"/>
      <c r="AF1159" s="199"/>
      <c r="AG1159" s="199"/>
      <c r="AH1159" s="199"/>
      <c r="AI1159" s="199"/>
      <c r="AJ1159" s="199"/>
      <c r="AK1159" s="199"/>
      <c r="AL1159" s="199"/>
      <c r="AM1159" s="199"/>
      <c r="AN1159" s="199"/>
      <c r="AO1159" s="199"/>
      <c r="AP1159" s="199"/>
      <c r="AQ1159" s="199"/>
      <c r="AR1159" s="199"/>
      <c r="AS1159" s="199"/>
      <c r="AT1159" s="199"/>
      <c r="AU1159" s="199"/>
    </row>
    <row r="1160" spans="1:47" outlineLevel="1">
      <c r="A1160" s="146"/>
      <c r="B1160" s="149"/>
      <c r="C1160" s="165" t="s">
        <v>1456</v>
      </c>
      <c r="D1160" s="189"/>
      <c r="E1160" s="200"/>
      <c r="F1160" s="200"/>
      <c r="G1160" s="200"/>
      <c r="H1160" s="176"/>
      <c r="I1160" s="199"/>
      <c r="J1160" s="199"/>
      <c r="K1160" s="199"/>
      <c r="L1160" s="199"/>
      <c r="M1160" s="199"/>
      <c r="N1160" s="199"/>
      <c r="O1160" s="199"/>
      <c r="P1160" s="199"/>
      <c r="Q1160" s="199"/>
      <c r="R1160" s="199"/>
      <c r="S1160" s="199"/>
      <c r="T1160" s="199"/>
      <c r="U1160" s="199"/>
      <c r="V1160" s="199"/>
      <c r="W1160" s="199"/>
      <c r="X1160" s="199"/>
      <c r="Y1160" s="199"/>
      <c r="Z1160" s="199"/>
      <c r="AA1160" s="199"/>
      <c r="AB1160" s="199"/>
      <c r="AC1160" s="199"/>
      <c r="AD1160" s="199"/>
      <c r="AE1160" s="199"/>
      <c r="AF1160" s="199"/>
      <c r="AG1160" s="199"/>
      <c r="AH1160" s="199"/>
      <c r="AI1160" s="199"/>
      <c r="AJ1160" s="199"/>
      <c r="AK1160" s="199"/>
      <c r="AL1160" s="199"/>
      <c r="AM1160" s="199"/>
      <c r="AN1160" s="199"/>
      <c r="AO1160" s="199"/>
      <c r="AP1160" s="199"/>
      <c r="AQ1160" s="199"/>
      <c r="AR1160" s="199"/>
      <c r="AS1160" s="199"/>
      <c r="AT1160" s="199"/>
      <c r="AU1160" s="199"/>
    </row>
    <row r="1161" spans="1:47" outlineLevel="1">
      <c r="A1161" s="146"/>
      <c r="B1161" s="149"/>
      <c r="C1161" s="165" t="s">
        <v>1457</v>
      </c>
      <c r="D1161" s="189"/>
      <c r="E1161" s="200"/>
      <c r="F1161" s="200"/>
      <c r="G1161" s="200"/>
      <c r="H1161" s="176"/>
      <c r="I1161" s="199"/>
      <c r="J1161" s="199"/>
      <c r="K1161" s="199"/>
      <c r="L1161" s="199"/>
      <c r="M1161" s="199"/>
      <c r="N1161" s="199"/>
      <c r="O1161" s="199"/>
      <c r="P1161" s="199"/>
      <c r="Q1161" s="199"/>
      <c r="R1161" s="199"/>
      <c r="S1161" s="199"/>
      <c r="T1161" s="199"/>
      <c r="U1161" s="199"/>
      <c r="V1161" s="199"/>
      <c r="W1161" s="199"/>
      <c r="X1161" s="199"/>
      <c r="Y1161" s="199"/>
      <c r="Z1161" s="199"/>
      <c r="AA1161" s="199"/>
      <c r="AB1161" s="199"/>
      <c r="AC1161" s="199"/>
      <c r="AD1161" s="199"/>
      <c r="AE1161" s="199"/>
      <c r="AF1161" s="199"/>
      <c r="AG1161" s="199"/>
      <c r="AH1161" s="199"/>
      <c r="AI1161" s="199"/>
      <c r="AJ1161" s="199"/>
      <c r="AK1161" s="199"/>
      <c r="AL1161" s="199"/>
      <c r="AM1161" s="199"/>
      <c r="AN1161" s="199"/>
      <c r="AO1161" s="199"/>
      <c r="AP1161" s="199"/>
      <c r="AQ1161" s="199"/>
      <c r="AR1161" s="199"/>
      <c r="AS1161" s="199"/>
      <c r="AT1161" s="199"/>
      <c r="AU1161" s="199"/>
    </row>
    <row r="1162" spans="1:47" outlineLevel="1">
      <c r="A1162" s="146"/>
      <c r="B1162" s="149"/>
      <c r="C1162" s="165" t="s">
        <v>1458</v>
      </c>
      <c r="D1162" s="189"/>
      <c r="E1162" s="200"/>
      <c r="F1162" s="200"/>
      <c r="G1162" s="200"/>
      <c r="H1162" s="176"/>
      <c r="I1162" s="199"/>
      <c r="J1162" s="199"/>
      <c r="K1162" s="199"/>
      <c r="L1162" s="199"/>
      <c r="M1162" s="199"/>
      <c r="N1162" s="199"/>
      <c r="O1162" s="199"/>
      <c r="P1162" s="199"/>
      <c r="Q1162" s="199"/>
      <c r="R1162" s="199"/>
      <c r="S1162" s="199"/>
      <c r="T1162" s="199"/>
      <c r="U1162" s="199"/>
      <c r="V1162" s="199"/>
      <c r="W1162" s="199"/>
      <c r="X1162" s="199"/>
      <c r="Y1162" s="199"/>
      <c r="Z1162" s="199"/>
      <c r="AA1162" s="199"/>
      <c r="AB1162" s="199"/>
      <c r="AC1162" s="199"/>
      <c r="AD1162" s="199"/>
      <c r="AE1162" s="199"/>
      <c r="AF1162" s="199"/>
      <c r="AG1162" s="199"/>
      <c r="AH1162" s="199"/>
      <c r="AI1162" s="199"/>
      <c r="AJ1162" s="199"/>
      <c r="AK1162" s="199"/>
      <c r="AL1162" s="199"/>
      <c r="AM1162" s="199"/>
      <c r="AN1162" s="199"/>
      <c r="AO1162" s="199"/>
      <c r="AP1162" s="199"/>
      <c r="AQ1162" s="199"/>
      <c r="AR1162" s="199"/>
      <c r="AS1162" s="199"/>
      <c r="AT1162" s="199"/>
      <c r="AU1162" s="199"/>
    </row>
    <row r="1163" spans="1:47" outlineLevel="1">
      <c r="A1163" s="146"/>
      <c r="B1163" s="149"/>
      <c r="C1163" s="165" t="s">
        <v>1459</v>
      </c>
      <c r="D1163" s="189"/>
      <c r="E1163" s="200"/>
      <c r="F1163" s="200"/>
      <c r="G1163" s="200"/>
      <c r="H1163" s="176"/>
      <c r="I1163" s="199"/>
      <c r="J1163" s="199"/>
      <c r="K1163" s="199"/>
      <c r="L1163" s="199"/>
      <c r="M1163" s="199"/>
      <c r="N1163" s="199"/>
      <c r="O1163" s="199"/>
      <c r="P1163" s="199"/>
      <c r="Q1163" s="199"/>
      <c r="R1163" s="199"/>
      <c r="S1163" s="199"/>
      <c r="T1163" s="199"/>
      <c r="U1163" s="199"/>
      <c r="V1163" s="199"/>
      <c r="W1163" s="199"/>
      <c r="X1163" s="199"/>
      <c r="Y1163" s="199"/>
      <c r="Z1163" s="199"/>
      <c r="AA1163" s="199"/>
      <c r="AB1163" s="199"/>
      <c r="AC1163" s="199"/>
      <c r="AD1163" s="199"/>
      <c r="AE1163" s="199"/>
      <c r="AF1163" s="199"/>
      <c r="AG1163" s="199"/>
      <c r="AH1163" s="199"/>
      <c r="AI1163" s="199"/>
      <c r="AJ1163" s="199"/>
      <c r="AK1163" s="199"/>
      <c r="AL1163" s="199"/>
      <c r="AM1163" s="199"/>
      <c r="AN1163" s="199"/>
      <c r="AO1163" s="199"/>
      <c r="AP1163" s="199"/>
      <c r="AQ1163" s="199"/>
      <c r="AR1163" s="199"/>
      <c r="AS1163" s="199"/>
      <c r="AT1163" s="199"/>
      <c r="AU1163" s="199"/>
    </row>
    <row r="1164" spans="1:47" outlineLevel="1">
      <c r="A1164" s="146"/>
      <c r="B1164" s="149"/>
      <c r="C1164" s="165"/>
      <c r="D1164" s="189"/>
      <c r="E1164" s="200"/>
      <c r="F1164" s="200"/>
      <c r="G1164" s="200"/>
      <c r="H1164" s="176"/>
      <c r="I1164" s="199"/>
      <c r="J1164" s="199"/>
      <c r="K1164" s="199"/>
      <c r="L1164" s="199"/>
      <c r="M1164" s="199"/>
      <c r="N1164" s="199"/>
      <c r="O1164" s="199"/>
      <c r="P1164" s="199"/>
      <c r="Q1164" s="199"/>
      <c r="R1164" s="199"/>
      <c r="S1164" s="199"/>
      <c r="T1164" s="199"/>
      <c r="U1164" s="199"/>
      <c r="V1164" s="199"/>
      <c r="W1164" s="199"/>
      <c r="X1164" s="199"/>
      <c r="Y1164" s="199"/>
      <c r="Z1164" s="199"/>
      <c r="AA1164" s="199"/>
      <c r="AB1164" s="199"/>
      <c r="AC1164" s="199"/>
      <c r="AD1164" s="199"/>
      <c r="AE1164" s="199"/>
      <c r="AF1164" s="199"/>
      <c r="AG1164" s="199"/>
      <c r="AH1164" s="199"/>
      <c r="AI1164" s="199"/>
      <c r="AJ1164" s="199"/>
      <c r="AK1164" s="199"/>
      <c r="AL1164" s="199"/>
      <c r="AM1164" s="199"/>
      <c r="AN1164" s="199"/>
      <c r="AO1164" s="199"/>
      <c r="AP1164" s="199"/>
      <c r="AQ1164" s="199"/>
      <c r="AR1164" s="199"/>
      <c r="AS1164" s="199"/>
      <c r="AT1164" s="199"/>
      <c r="AU1164" s="199"/>
    </row>
    <row r="1165" spans="1:47" outlineLevel="1">
      <c r="A1165" s="146"/>
      <c r="B1165" s="149"/>
      <c r="C1165" s="165" t="s">
        <v>1460</v>
      </c>
      <c r="D1165" s="189"/>
      <c r="E1165" s="200"/>
      <c r="F1165" s="200"/>
      <c r="G1165" s="200"/>
      <c r="H1165" s="176"/>
      <c r="I1165" s="199"/>
      <c r="J1165" s="199"/>
      <c r="K1165" s="199"/>
      <c r="L1165" s="199"/>
      <c r="M1165" s="199"/>
      <c r="N1165" s="199"/>
      <c r="O1165" s="199"/>
      <c r="P1165" s="199"/>
      <c r="Q1165" s="199"/>
      <c r="R1165" s="199"/>
      <c r="S1165" s="199"/>
      <c r="T1165" s="199"/>
      <c r="U1165" s="199"/>
      <c r="V1165" s="199"/>
      <c r="W1165" s="199"/>
      <c r="X1165" s="199"/>
      <c r="Y1165" s="199"/>
      <c r="Z1165" s="199"/>
      <c r="AA1165" s="199"/>
      <c r="AB1165" s="199"/>
      <c r="AC1165" s="199"/>
      <c r="AD1165" s="199"/>
      <c r="AE1165" s="199"/>
      <c r="AF1165" s="199"/>
      <c r="AG1165" s="199"/>
      <c r="AH1165" s="199"/>
      <c r="AI1165" s="199"/>
      <c r="AJ1165" s="199"/>
      <c r="AK1165" s="199"/>
      <c r="AL1165" s="199"/>
      <c r="AM1165" s="199"/>
      <c r="AN1165" s="199"/>
      <c r="AO1165" s="199"/>
      <c r="AP1165" s="199"/>
      <c r="AQ1165" s="199"/>
      <c r="AR1165" s="199"/>
      <c r="AS1165" s="199"/>
      <c r="AT1165" s="199"/>
      <c r="AU1165" s="199"/>
    </row>
    <row r="1166" spans="1:47" outlineLevel="1">
      <c r="A1166" s="146"/>
      <c r="B1166" s="149"/>
      <c r="C1166" s="165" t="s">
        <v>1461</v>
      </c>
      <c r="D1166" s="189"/>
      <c r="E1166" s="200"/>
      <c r="F1166" s="200"/>
      <c r="G1166" s="200"/>
      <c r="H1166" s="176"/>
      <c r="I1166" s="199"/>
      <c r="J1166" s="199"/>
      <c r="K1166" s="199"/>
      <c r="L1166" s="199"/>
      <c r="M1166" s="199"/>
      <c r="N1166" s="199"/>
      <c r="O1166" s="199"/>
      <c r="P1166" s="199"/>
      <c r="Q1166" s="199"/>
      <c r="R1166" s="199"/>
      <c r="S1166" s="199"/>
      <c r="T1166" s="199"/>
      <c r="U1166" s="199"/>
      <c r="V1166" s="199"/>
      <c r="W1166" s="199"/>
      <c r="X1166" s="199"/>
      <c r="Y1166" s="199"/>
      <c r="Z1166" s="199"/>
      <c r="AA1166" s="199"/>
      <c r="AB1166" s="199"/>
      <c r="AC1166" s="199"/>
      <c r="AD1166" s="199"/>
      <c r="AE1166" s="199"/>
      <c r="AF1166" s="199"/>
      <c r="AG1166" s="199"/>
      <c r="AH1166" s="199"/>
      <c r="AI1166" s="199"/>
      <c r="AJ1166" s="199"/>
      <c r="AK1166" s="199"/>
      <c r="AL1166" s="199"/>
      <c r="AM1166" s="199"/>
      <c r="AN1166" s="199"/>
      <c r="AO1166" s="199"/>
      <c r="AP1166" s="199"/>
      <c r="AQ1166" s="199"/>
      <c r="AR1166" s="199"/>
      <c r="AS1166" s="199"/>
      <c r="AT1166" s="199"/>
      <c r="AU1166" s="199"/>
    </row>
    <row r="1167" spans="1:47" outlineLevel="1">
      <c r="A1167" s="146"/>
      <c r="B1167" s="149"/>
      <c r="C1167" s="165"/>
      <c r="D1167" s="189"/>
      <c r="E1167" s="200"/>
      <c r="F1167" s="200"/>
      <c r="G1167" s="200"/>
      <c r="H1167" s="176"/>
      <c r="I1167" s="199"/>
      <c r="J1167" s="199"/>
      <c r="K1167" s="199"/>
      <c r="L1167" s="199"/>
      <c r="M1167" s="199"/>
      <c r="N1167" s="199"/>
      <c r="O1167" s="199"/>
      <c r="P1167" s="199"/>
      <c r="Q1167" s="199"/>
      <c r="R1167" s="199"/>
      <c r="S1167" s="199"/>
      <c r="T1167" s="199"/>
      <c r="U1167" s="199"/>
      <c r="V1167" s="199"/>
      <c r="W1167" s="199"/>
      <c r="X1167" s="199"/>
      <c r="Y1167" s="199"/>
      <c r="Z1167" s="199"/>
      <c r="AA1167" s="199"/>
      <c r="AB1167" s="199"/>
      <c r="AC1167" s="199"/>
      <c r="AD1167" s="199"/>
      <c r="AE1167" s="199"/>
      <c r="AF1167" s="199"/>
      <c r="AG1167" s="199"/>
      <c r="AH1167" s="199"/>
      <c r="AI1167" s="199"/>
      <c r="AJ1167" s="199"/>
      <c r="AK1167" s="199"/>
      <c r="AL1167" s="199"/>
      <c r="AM1167" s="199"/>
      <c r="AN1167" s="199"/>
      <c r="AO1167" s="199"/>
      <c r="AP1167" s="199"/>
      <c r="AQ1167" s="199"/>
      <c r="AR1167" s="199"/>
      <c r="AS1167" s="199"/>
      <c r="AT1167" s="199"/>
      <c r="AU1167" s="199"/>
    </row>
    <row r="1168" spans="1:47" outlineLevel="1">
      <c r="A1168" s="146"/>
      <c r="B1168" s="149"/>
      <c r="C1168" s="165" t="s">
        <v>1462</v>
      </c>
      <c r="D1168" s="189"/>
      <c r="E1168" s="200"/>
      <c r="F1168" s="200"/>
      <c r="G1168" s="200"/>
      <c r="H1168" s="176"/>
      <c r="I1168" s="199"/>
      <c r="J1168" s="199"/>
      <c r="K1168" s="199"/>
      <c r="L1168" s="199"/>
      <c r="M1168" s="199"/>
      <c r="N1168" s="199"/>
      <c r="O1168" s="199"/>
      <c r="P1168" s="199"/>
      <c r="Q1168" s="199"/>
      <c r="R1168" s="199"/>
      <c r="S1168" s="199"/>
      <c r="T1168" s="199"/>
      <c r="U1168" s="199"/>
      <c r="V1168" s="199"/>
      <c r="W1168" s="199"/>
      <c r="X1168" s="199"/>
      <c r="Y1168" s="199"/>
      <c r="Z1168" s="199"/>
      <c r="AA1168" s="199"/>
      <c r="AB1168" s="199"/>
      <c r="AC1168" s="199"/>
      <c r="AD1168" s="199"/>
      <c r="AE1168" s="199"/>
      <c r="AF1168" s="199"/>
      <c r="AG1168" s="199"/>
      <c r="AH1168" s="199"/>
      <c r="AI1168" s="199"/>
      <c r="AJ1168" s="199"/>
      <c r="AK1168" s="199"/>
      <c r="AL1168" s="199"/>
      <c r="AM1168" s="199"/>
      <c r="AN1168" s="199"/>
      <c r="AO1168" s="199"/>
      <c r="AP1168" s="199"/>
      <c r="AQ1168" s="199"/>
      <c r="AR1168" s="199"/>
      <c r="AS1168" s="199"/>
      <c r="AT1168" s="199"/>
      <c r="AU1168" s="199"/>
    </row>
    <row r="1169" spans="1:47" ht="78.75" outlineLevel="1">
      <c r="A1169" s="146">
        <v>589</v>
      </c>
      <c r="B1169" s="149" t="s">
        <v>1463</v>
      </c>
      <c r="C1169" s="165" t="s">
        <v>1464</v>
      </c>
      <c r="D1169" s="189" t="s">
        <v>124</v>
      </c>
      <c r="E1169" s="200">
        <v>1</v>
      </c>
      <c r="F1169" s="200"/>
      <c r="G1169" s="200">
        <f t="shared" ref="G1169" si="23">ROUND(E1169*F1169,2)</f>
        <v>0</v>
      </c>
      <c r="H1169" s="176" t="s">
        <v>953</v>
      </c>
      <c r="I1169" s="199"/>
      <c r="J1169" s="199"/>
      <c r="K1169" s="199"/>
      <c r="L1169" s="199"/>
      <c r="M1169" s="199"/>
      <c r="N1169" s="199"/>
      <c r="O1169" s="199"/>
      <c r="P1169" s="199"/>
      <c r="Q1169" s="199"/>
      <c r="R1169" s="199"/>
      <c r="S1169" s="199"/>
      <c r="T1169" s="199"/>
      <c r="U1169" s="199"/>
      <c r="V1169" s="199"/>
      <c r="W1169" s="199"/>
      <c r="X1169" s="199"/>
      <c r="Y1169" s="199"/>
      <c r="Z1169" s="199"/>
      <c r="AA1169" s="199"/>
      <c r="AB1169" s="199"/>
      <c r="AC1169" s="199"/>
      <c r="AD1169" s="199"/>
      <c r="AE1169" s="199"/>
      <c r="AF1169" s="199"/>
      <c r="AG1169" s="199"/>
      <c r="AH1169" s="199"/>
      <c r="AI1169" s="199"/>
      <c r="AJ1169" s="199"/>
      <c r="AK1169" s="199"/>
      <c r="AL1169" s="199"/>
      <c r="AM1169" s="199"/>
      <c r="AN1169" s="199"/>
      <c r="AO1169" s="199"/>
      <c r="AP1169" s="199"/>
      <c r="AQ1169" s="199"/>
      <c r="AR1169" s="199"/>
      <c r="AS1169" s="199"/>
      <c r="AT1169" s="199"/>
      <c r="AU1169" s="199"/>
    </row>
    <row r="1170" spans="1:47" outlineLevel="1">
      <c r="A1170" s="146"/>
      <c r="B1170" s="149"/>
      <c r="C1170" s="165"/>
      <c r="D1170" s="189"/>
      <c r="E1170" s="200"/>
      <c r="F1170" s="200"/>
      <c r="G1170" s="200"/>
      <c r="H1170" s="176"/>
      <c r="I1170" s="199"/>
      <c r="J1170" s="199"/>
      <c r="K1170" s="199"/>
      <c r="L1170" s="199"/>
      <c r="M1170" s="199"/>
      <c r="N1170" s="199"/>
      <c r="O1170" s="199"/>
      <c r="P1170" s="199"/>
      <c r="Q1170" s="199"/>
      <c r="R1170" s="199"/>
      <c r="S1170" s="199"/>
      <c r="T1170" s="199"/>
      <c r="U1170" s="199"/>
      <c r="V1170" s="199"/>
      <c r="W1170" s="199"/>
      <c r="X1170" s="199"/>
      <c r="Y1170" s="199"/>
      <c r="Z1170" s="199"/>
      <c r="AA1170" s="199"/>
      <c r="AB1170" s="199"/>
      <c r="AC1170" s="199"/>
      <c r="AD1170" s="199"/>
      <c r="AE1170" s="199"/>
      <c r="AF1170" s="199"/>
      <c r="AG1170" s="199"/>
      <c r="AH1170" s="199"/>
      <c r="AI1170" s="199"/>
      <c r="AJ1170" s="199"/>
      <c r="AK1170" s="199"/>
      <c r="AL1170" s="199"/>
      <c r="AM1170" s="199"/>
      <c r="AN1170" s="199"/>
      <c r="AO1170" s="199"/>
      <c r="AP1170" s="199"/>
      <c r="AQ1170" s="199"/>
      <c r="AR1170" s="199"/>
      <c r="AS1170" s="199"/>
      <c r="AT1170" s="199"/>
      <c r="AU1170" s="199"/>
    </row>
    <row r="1171" spans="1:47" outlineLevel="1">
      <c r="A1171" s="146">
        <v>590</v>
      </c>
      <c r="B1171" s="149" t="s">
        <v>1013</v>
      </c>
      <c r="C1171" s="165" t="s">
        <v>1465</v>
      </c>
      <c r="D1171" s="189" t="s">
        <v>124</v>
      </c>
      <c r="E1171" s="200">
        <v>1</v>
      </c>
      <c r="F1171" s="200"/>
      <c r="G1171" s="200">
        <f t="shared" ref="G1171" si="24">ROUND(E1171*F1171,2)</f>
        <v>0</v>
      </c>
      <c r="H1171" s="176" t="s">
        <v>953</v>
      </c>
      <c r="I1171" s="199"/>
      <c r="J1171" s="199"/>
      <c r="K1171" s="199"/>
      <c r="L1171" s="199"/>
      <c r="M1171" s="199"/>
      <c r="N1171" s="199"/>
      <c r="O1171" s="199"/>
      <c r="P1171" s="199"/>
      <c r="Q1171" s="199"/>
      <c r="R1171" s="199"/>
      <c r="S1171" s="199"/>
      <c r="T1171" s="199"/>
      <c r="U1171" s="199"/>
      <c r="V1171" s="199"/>
      <c r="W1171" s="199"/>
      <c r="X1171" s="199"/>
      <c r="Y1171" s="199"/>
      <c r="Z1171" s="199"/>
      <c r="AA1171" s="199"/>
      <c r="AB1171" s="199"/>
      <c r="AC1171" s="199"/>
      <c r="AD1171" s="199"/>
      <c r="AE1171" s="199"/>
      <c r="AF1171" s="199"/>
      <c r="AG1171" s="199"/>
      <c r="AH1171" s="199"/>
      <c r="AI1171" s="199"/>
      <c r="AJ1171" s="199"/>
      <c r="AK1171" s="199"/>
      <c r="AL1171" s="199"/>
      <c r="AM1171" s="199"/>
      <c r="AN1171" s="199"/>
      <c r="AO1171" s="199"/>
      <c r="AP1171" s="199"/>
      <c r="AQ1171" s="199"/>
      <c r="AR1171" s="199"/>
      <c r="AS1171" s="199"/>
      <c r="AT1171" s="199"/>
      <c r="AU1171" s="199"/>
    </row>
    <row r="1172" spans="1:47" outlineLevel="1">
      <c r="A1172" s="146"/>
      <c r="B1172" s="149"/>
      <c r="C1172" s="165" t="s">
        <v>1466</v>
      </c>
      <c r="D1172" s="189"/>
      <c r="E1172" s="200"/>
      <c r="F1172" s="200"/>
      <c r="G1172" s="200"/>
      <c r="H1172" s="176"/>
      <c r="I1172" s="199"/>
      <c r="J1172" s="199"/>
      <c r="K1172" s="199"/>
      <c r="L1172" s="199"/>
      <c r="M1172" s="199"/>
      <c r="N1172" s="199"/>
      <c r="O1172" s="199"/>
      <c r="P1172" s="199"/>
      <c r="Q1172" s="199"/>
      <c r="R1172" s="199"/>
      <c r="S1172" s="199"/>
      <c r="T1172" s="199"/>
      <c r="U1172" s="199"/>
      <c r="V1172" s="199"/>
      <c r="W1172" s="199"/>
      <c r="X1172" s="199"/>
      <c r="Y1172" s="199"/>
      <c r="Z1172" s="199"/>
      <c r="AA1172" s="199"/>
      <c r="AB1172" s="199"/>
      <c r="AC1172" s="199"/>
      <c r="AD1172" s="199"/>
      <c r="AE1172" s="199"/>
      <c r="AF1172" s="199"/>
      <c r="AG1172" s="199"/>
      <c r="AH1172" s="199"/>
      <c r="AI1172" s="199"/>
      <c r="AJ1172" s="199"/>
      <c r="AK1172" s="199"/>
      <c r="AL1172" s="199"/>
      <c r="AM1172" s="199"/>
      <c r="AN1172" s="199"/>
      <c r="AO1172" s="199"/>
      <c r="AP1172" s="199"/>
      <c r="AQ1172" s="199"/>
      <c r="AR1172" s="199"/>
      <c r="AS1172" s="199"/>
      <c r="AT1172" s="199"/>
      <c r="AU1172" s="199"/>
    </row>
    <row r="1173" spans="1:47" outlineLevel="1">
      <c r="A1173" s="146">
        <v>591</v>
      </c>
      <c r="B1173" s="149" t="s">
        <v>1015</v>
      </c>
      <c r="C1173" s="165" t="s">
        <v>1467</v>
      </c>
      <c r="D1173" s="189" t="s">
        <v>124</v>
      </c>
      <c r="E1173" s="200">
        <v>1</v>
      </c>
      <c r="F1173" s="200"/>
      <c r="G1173" s="200">
        <f t="shared" ref="G1173" si="25">ROUND(E1173*F1173,2)</f>
        <v>0</v>
      </c>
      <c r="H1173" s="176" t="s">
        <v>953</v>
      </c>
      <c r="I1173" s="199"/>
      <c r="J1173" s="199"/>
      <c r="K1173" s="199"/>
      <c r="L1173" s="199"/>
      <c r="M1173" s="199"/>
      <c r="N1173" s="199"/>
      <c r="O1173" s="199"/>
      <c r="P1173" s="199"/>
      <c r="Q1173" s="199"/>
      <c r="R1173" s="199"/>
      <c r="S1173" s="199"/>
      <c r="T1173" s="199"/>
      <c r="U1173" s="199"/>
      <c r="V1173" s="199"/>
      <c r="W1173" s="199"/>
      <c r="X1173" s="199"/>
      <c r="Y1173" s="199"/>
      <c r="Z1173" s="199"/>
      <c r="AA1173" s="199"/>
      <c r="AB1173" s="199"/>
      <c r="AC1173" s="199"/>
      <c r="AD1173" s="199"/>
      <c r="AE1173" s="199"/>
      <c r="AF1173" s="199"/>
      <c r="AG1173" s="199"/>
      <c r="AH1173" s="199"/>
      <c r="AI1173" s="199"/>
      <c r="AJ1173" s="199"/>
      <c r="AK1173" s="199"/>
      <c r="AL1173" s="199"/>
      <c r="AM1173" s="199"/>
      <c r="AN1173" s="199"/>
      <c r="AO1173" s="199"/>
      <c r="AP1173" s="199"/>
      <c r="AQ1173" s="199"/>
      <c r="AR1173" s="199"/>
      <c r="AS1173" s="199"/>
      <c r="AT1173" s="199"/>
      <c r="AU1173" s="199"/>
    </row>
    <row r="1174" spans="1:47" outlineLevel="1">
      <c r="A1174" s="146"/>
      <c r="B1174" s="149"/>
      <c r="C1174" s="165"/>
      <c r="D1174" s="189"/>
      <c r="E1174" s="200"/>
      <c r="F1174" s="200"/>
      <c r="G1174" s="200"/>
      <c r="H1174" s="176"/>
      <c r="I1174" s="199"/>
      <c r="J1174" s="199"/>
      <c r="K1174" s="199"/>
      <c r="L1174" s="199"/>
      <c r="M1174" s="199"/>
      <c r="N1174" s="199"/>
      <c r="O1174" s="199"/>
      <c r="P1174" s="199"/>
      <c r="Q1174" s="199"/>
      <c r="R1174" s="199"/>
      <c r="S1174" s="199"/>
      <c r="T1174" s="199"/>
      <c r="U1174" s="199"/>
      <c r="V1174" s="199"/>
      <c r="W1174" s="199"/>
      <c r="X1174" s="199"/>
      <c r="Y1174" s="199"/>
      <c r="Z1174" s="199"/>
      <c r="AA1174" s="199"/>
      <c r="AB1174" s="199"/>
      <c r="AC1174" s="199"/>
      <c r="AD1174" s="199"/>
      <c r="AE1174" s="199"/>
      <c r="AF1174" s="199"/>
      <c r="AG1174" s="199"/>
      <c r="AH1174" s="199"/>
      <c r="AI1174" s="199"/>
      <c r="AJ1174" s="199"/>
      <c r="AK1174" s="199"/>
      <c r="AL1174" s="199"/>
      <c r="AM1174" s="199"/>
      <c r="AN1174" s="199"/>
      <c r="AO1174" s="199"/>
      <c r="AP1174" s="199"/>
      <c r="AQ1174" s="199"/>
      <c r="AR1174" s="199"/>
      <c r="AS1174" s="199"/>
      <c r="AT1174" s="199"/>
      <c r="AU1174" s="199"/>
    </row>
    <row r="1175" spans="1:47" outlineLevel="1">
      <c r="A1175" s="146">
        <v>592</v>
      </c>
      <c r="B1175" s="149" t="s">
        <v>1023</v>
      </c>
      <c r="C1175" s="165" t="s">
        <v>1468</v>
      </c>
      <c r="D1175" s="189" t="s">
        <v>124</v>
      </c>
      <c r="E1175" s="200">
        <v>4</v>
      </c>
      <c r="F1175" s="200"/>
      <c r="G1175" s="200">
        <f t="shared" ref="G1175" si="26">ROUND(E1175*F1175,2)</f>
        <v>0</v>
      </c>
      <c r="H1175" s="176" t="s">
        <v>953</v>
      </c>
      <c r="I1175" s="199"/>
      <c r="J1175" s="199"/>
      <c r="K1175" s="199"/>
      <c r="L1175" s="199"/>
      <c r="M1175" s="199"/>
      <c r="N1175" s="199"/>
      <c r="O1175" s="199"/>
      <c r="P1175" s="199"/>
      <c r="Q1175" s="199"/>
      <c r="R1175" s="199"/>
      <c r="S1175" s="199"/>
      <c r="T1175" s="199"/>
      <c r="U1175" s="199"/>
      <c r="V1175" s="199"/>
      <c r="W1175" s="199"/>
      <c r="X1175" s="199"/>
      <c r="Y1175" s="199"/>
      <c r="Z1175" s="199"/>
      <c r="AA1175" s="199"/>
      <c r="AB1175" s="199"/>
      <c r="AC1175" s="199"/>
      <c r="AD1175" s="199"/>
      <c r="AE1175" s="199"/>
      <c r="AF1175" s="199"/>
      <c r="AG1175" s="199"/>
      <c r="AH1175" s="199"/>
      <c r="AI1175" s="199"/>
      <c r="AJ1175" s="199"/>
      <c r="AK1175" s="199"/>
      <c r="AL1175" s="199"/>
      <c r="AM1175" s="199"/>
      <c r="AN1175" s="199"/>
      <c r="AO1175" s="199"/>
      <c r="AP1175" s="199"/>
      <c r="AQ1175" s="199"/>
      <c r="AR1175" s="199"/>
      <c r="AS1175" s="199"/>
      <c r="AT1175" s="199"/>
      <c r="AU1175" s="199"/>
    </row>
    <row r="1176" spans="1:47" outlineLevel="1">
      <c r="A1176" s="146"/>
      <c r="B1176" s="149"/>
      <c r="C1176" s="165" t="s">
        <v>1469</v>
      </c>
      <c r="D1176" s="189"/>
      <c r="E1176" s="200"/>
      <c r="F1176" s="200"/>
      <c r="G1176" s="200"/>
      <c r="H1176" s="176"/>
      <c r="I1176" s="199"/>
      <c r="J1176" s="199"/>
      <c r="K1176" s="199"/>
      <c r="L1176" s="199"/>
      <c r="M1176" s="199"/>
      <c r="N1176" s="199"/>
      <c r="O1176" s="199"/>
      <c r="P1176" s="199"/>
      <c r="Q1176" s="199"/>
      <c r="R1176" s="199"/>
      <c r="S1176" s="199"/>
      <c r="T1176" s="199"/>
      <c r="U1176" s="199"/>
      <c r="V1176" s="199"/>
      <c r="W1176" s="199"/>
      <c r="X1176" s="199"/>
      <c r="Y1176" s="199"/>
      <c r="Z1176" s="199"/>
      <c r="AA1176" s="199"/>
      <c r="AB1176" s="199"/>
      <c r="AC1176" s="199"/>
      <c r="AD1176" s="199"/>
      <c r="AE1176" s="199"/>
      <c r="AF1176" s="199"/>
      <c r="AG1176" s="199"/>
      <c r="AH1176" s="199"/>
      <c r="AI1176" s="199"/>
      <c r="AJ1176" s="199"/>
      <c r="AK1176" s="199"/>
      <c r="AL1176" s="199"/>
      <c r="AM1176" s="199"/>
      <c r="AN1176" s="199"/>
      <c r="AO1176" s="199"/>
      <c r="AP1176" s="199"/>
      <c r="AQ1176" s="199"/>
      <c r="AR1176" s="199"/>
      <c r="AS1176" s="199"/>
      <c r="AT1176" s="199"/>
      <c r="AU1176" s="199"/>
    </row>
    <row r="1177" spans="1:47" outlineLevel="1">
      <c r="A1177" s="146">
        <v>593</v>
      </c>
      <c r="B1177" s="149" t="s">
        <v>1470</v>
      </c>
      <c r="C1177" s="165" t="s">
        <v>1471</v>
      </c>
      <c r="D1177" s="189" t="s">
        <v>124</v>
      </c>
      <c r="E1177" s="200">
        <v>2</v>
      </c>
      <c r="F1177" s="200"/>
      <c r="G1177" s="200">
        <f t="shared" ref="G1177" si="27">ROUND(E1177*F1177,2)</f>
        <v>0</v>
      </c>
      <c r="H1177" s="176" t="s">
        <v>953</v>
      </c>
      <c r="I1177" s="199"/>
      <c r="J1177" s="199"/>
      <c r="K1177" s="199"/>
      <c r="L1177" s="199"/>
      <c r="M1177" s="199"/>
      <c r="N1177" s="199"/>
      <c r="O1177" s="199"/>
      <c r="P1177" s="199"/>
      <c r="Q1177" s="199"/>
      <c r="R1177" s="199"/>
      <c r="S1177" s="199"/>
      <c r="T1177" s="199"/>
      <c r="U1177" s="199"/>
      <c r="V1177" s="199"/>
      <c r="W1177" s="199"/>
      <c r="X1177" s="199"/>
      <c r="Y1177" s="199"/>
      <c r="Z1177" s="199"/>
      <c r="AA1177" s="199"/>
      <c r="AB1177" s="199"/>
      <c r="AC1177" s="199"/>
      <c r="AD1177" s="199"/>
      <c r="AE1177" s="199"/>
      <c r="AF1177" s="199"/>
      <c r="AG1177" s="199"/>
      <c r="AH1177" s="199"/>
      <c r="AI1177" s="199"/>
      <c r="AJ1177" s="199"/>
      <c r="AK1177" s="199"/>
      <c r="AL1177" s="199"/>
      <c r="AM1177" s="199"/>
      <c r="AN1177" s="199"/>
      <c r="AO1177" s="199"/>
      <c r="AP1177" s="199"/>
      <c r="AQ1177" s="199"/>
      <c r="AR1177" s="199"/>
      <c r="AS1177" s="199"/>
      <c r="AT1177" s="199"/>
      <c r="AU1177" s="199"/>
    </row>
    <row r="1178" spans="1:47" outlineLevel="1">
      <c r="A1178" s="146"/>
      <c r="B1178" s="149"/>
      <c r="C1178" s="165" t="s">
        <v>1469</v>
      </c>
      <c r="D1178" s="189"/>
      <c r="E1178" s="200"/>
      <c r="F1178" s="200"/>
      <c r="G1178" s="200"/>
      <c r="H1178" s="176"/>
      <c r="I1178" s="199"/>
      <c r="J1178" s="199"/>
      <c r="K1178" s="199"/>
      <c r="L1178" s="199"/>
      <c r="M1178" s="199"/>
      <c r="N1178" s="199"/>
      <c r="O1178" s="199"/>
      <c r="P1178" s="199"/>
      <c r="Q1178" s="199"/>
      <c r="R1178" s="199"/>
      <c r="S1178" s="199"/>
      <c r="T1178" s="199"/>
      <c r="U1178" s="199"/>
      <c r="V1178" s="199"/>
      <c r="W1178" s="199"/>
      <c r="X1178" s="199"/>
      <c r="Y1178" s="199"/>
      <c r="Z1178" s="199"/>
      <c r="AA1178" s="199"/>
      <c r="AB1178" s="199"/>
      <c r="AC1178" s="199"/>
      <c r="AD1178" s="199"/>
      <c r="AE1178" s="199"/>
      <c r="AF1178" s="199"/>
      <c r="AG1178" s="199"/>
      <c r="AH1178" s="199"/>
      <c r="AI1178" s="199"/>
      <c r="AJ1178" s="199"/>
      <c r="AK1178" s="199"/>
      <c r="AL1178" s="199"/>
      <c r="AM1178" s="199"/>
      <c r="AN1178" s="199"/>
      <c r="AO1178" s="199"/>
      <c r="AP1178" s="199"/>
      <c r="AQ1178" s="199"/>
      <c r="AR1178" s="199"/>
      <c r="AS1178" s="199"/>
      <c r="AT1178" s="199"/>
      <c r="AU1178" s="199"/>
    </row>
    <row r="1179" spans="1:47" outlineLevel="1">
      <c r="A1179" s="146">
        <v>594</v>
      </c>
      <c r="B1179" s="149" t="s">
        <v>1472</v>
      </c>
      <c r="C1179" s="165" t="s">
        <v>1473</v>
      </c>
      <c r="D1179" s="189" t="s">
        <v>124</v>
      </c>
      <c r="E1179" s="200">
        <v>1</v>
      </c>
      <c r="F1179" s="200"/>
      <c r="G1179" s="200">
        <f t="shared" ref="G1179" si="28">ROUND(E1179*F1179,2)</f>
        <v>0</v>
      </c>
      <c r="H1179" s="176" t="s">
        <v>953</v>
      </c>
      <c r="I1179" s="199"/>
      <c r="J1179" s="199"/>
      <c r="K1179" s="199"/>
      <c r="L1179" s="199"/>
      <c r="M1179" s="199"/>
      <c r="N1179" s="199"/>
      <c r="O1179" s="199"/>
      <c r="P1179" s="199"/>
      <c r="Q1179" s="199"/>
      <c r="R1179" s="199"/>
      <c r="S1179" s="199"/>
      <c r="T1179" s="199"/>
      <c r="U1179" s="199"/>
      <c r="V1179" s="199"/>
      <c r="W1179" s="199"/>
      <c r="X1179" s="199"/>
      <c r="Y1179" s="199"/>
      <c r="Z1179" s="199"/>
      <c r="AA1179" s="199"/>
      <c r="AB1179" s="199"/>
      <c r="AC1179" s="199"/>
      <c r="AD1179" s="199"/>
      <c r="AE1179" s="199"/>
      <c r="AF1179" s="199"/>
      <c r="AG1179" s="199"/>
      <c r="AH1179" s="199"/>
      <c r="AI1179" s="199"/>
      <c r="AJ1179" s="199"/>
      <c r="AK1179" s="199"/>
      <c r="AL1179" s="199"/>
      <c r="AM1179" s="199"/>
      <c r="AN1179" s="199"/>
      <c r="AO1179" s="199"/>
      <c r="AP1179" s="199"/>
      <c r="AQ1179" s="199"/>
      <c r="AR1179" s="199"/>
      <c r="AS1179" s="199"/>
      <c r="AT1179" s="199"/>
      <c r="AU1179" s="199"/>
    </row>
    <row r="1180" spans="1:47" outlineLevel="1">
      <c r="A1180" s="146"/>
      <c r="B1180" s="149"/>
      <c r="C1180" s="165" t="s">
        <v>1474</v>
      </c>
      <c r="D1180" s="189"/>
      <c r="E1180" s="200"/>
      <c r="F1180" s="200"/>
      <c r="G1180" s="200"/>
      <c r="H1180" s="176"/>
      <c r="I1180" s="199"/>
      <c r="J1180" s="199"/>
      <c r="K1180" s="199"/>
      <c r="L1180" s="199"/>
      <c r="M1180" s="199"/>
      <c r="N1180" s="199"/>
      <c r="O1180" s="199"/>
      <c r="P1180" s="199"/>
      <c r="Q1180" s="199"/>
      <c r="R1180" s="199"/>
      <c r="S1180" s="199"/>
      <c r="T1180" s="199"/>
      <c r="U1180" s="199"/>
      <c r="V1180" s="199"/>
      <c r="W1180" s="199"/>
      <c r="X1180" s="199"/>
      <c r="Y1180" s="199"/>
      <c r="Z1180" s="199"/>
      <c r="AA1180" s="199"/>
      <c r="AB1180" s="199"/>
      <c r="AC1180" s="199"/>
      <c r="AD1180" s="199"/>
      <c r="AE1180" s="199"/>
      <c r="AF1180" s="199"/>
      <c r="AG1180" s="199"/>
      <c r="AH1180" s="199"/>
      <c r="AI1180" s="199"/>
      <c r="AJ1180" s="199"/>
      <c r="AK1180" s="199"/>
      <c r="AL1180" s="199"/>
      <c r="AM1180" s="199"/>
      <c r="AN1180" s="199"/>
      <c r="AO1180" s="199"/>
      <c r="AP1180" s="199"/>
      <c r="AQ1180" s="199"/>
      <c r="AR1180" s="199"/>
      <c r="AS1180" s="199"/>
      <c r="AT1180" s="199"/>
      <c r="AU1180" s="199"/>
    </row>
    <row r="1181" spans="1:47" outlineLevel="1">
      <c r="A1181" s="146">
        <v>595</v>
      </c>
      <c r="B1181" s="149" t="s">
        <v>1475</v>
      </c>
      <c r="C1181" s="165" t="s">
        <v>1476</v>
      </c>
      <c r="D1181" s="189" t="s">
        <v>124</v>
      </c>
      <c r="E1181" s="200">
        <v>1</v>
      </c>
      <c r="F1181" s="200"/>
      <c r="G1181" s="200">
        <f t="shared" ref="G1181" si="29">ROUND(E1181*F1181,2)</f>
        <v>0</v>
      </c>
      <c r="H1181" s="176" t="s">
        <v>953</v>
      </c>
      <c r="I1181" s="199"/>
      <c r="J1181" s="199"/>
      <c r="K1181" s="199"/>
      <c r="L1181" s="199"/>
      <c r="M1181" s="199"/>
      <c r="N1181" s="199"/>
      <c r="O1181" s="199"/>
      <c r="P1181" s="199"/>
      <c r="Q1181" s="199"/>
      <c r="R1181" s="199"/>
      <c r="S1181" s="199"/>
      <c r="T1181" s="199"/>
      <c r="U1181" s="199"/>
      <c r="V1181" s="199"/>
      <c r="W1181" s="199"/>
      <c r="X1181" s="199"/>
      <c r="Y1181" s="199"/>
      <c r="Z1181" s="199"/>
      <c r="AA1181" s="199"/>
      <c r="AB1181" s="199"/>
      <c r="AC1181" s="199"/>
      <c r="AD1181" s="199"/>
      <c r="AE1181" s="199"/>
      <c r="AF1181" s="199"/>
      <c r="AG1181" s="199"/>
      <c r="AH1181" s="199"/>
      <c r="AI1181" s="199"/>
      <c r="AJ1181" s="199"/>
      <c r="AK1181" s="199"/>
      <c r="AL1181" s="199"/>
      <c r="AM1181" s="199"/>
      <c r="AN1181" s="199"/>
      <c r="AO1181" s="199"/>
      <c r="AP1181" s="199"/>
      <c r="AQ1181" s="199"/>
      <c r="AR1181" s="199"/>
      <c r="AS1181" s="199"/>
      <c r="AT1181" s="199"/>
      <c r="AU1181" s="199"/>
    </row>
    <row r="1182" spans="1:47" outlineLevel="1">
      <c r="A1182" s="146"/>
      <c r="B1182" s="149"/>
      <c r="C1182" s="165" t="s">
        <v>1477</v>
      </c>
      <c r="D1182" s="189"/>
      <c r="E1182" s="200"/>
      <c r="F1182" s="200"/>
      <c r="G1182" s="200"/>
      <c r="H1182" s="176"/>
      <c r="I1182" s="199"/>
      <c r="J1182" s="199"/>
      <c r="K1182" s="199"/>
      <c r="L1182" s="199"/>
      <c r="M1182" s="199"/>
      <c r="N1182" s="199"/>
      <c r="O1182" s="199"/>
      <c r="P1182" s="199"/>
      <c r="Q1182" s="199"/>
      <c r="R1182" s="199"/>
      <c r="S1182" s="199"/>
      <c r="T1182" s="199"/>
      <c r="U1182" s="199"/>
      <c r="V1182" s="199"/>
      <c r="W1182" s="199"/>
      <c r="X1182" s="199"/>
      <c r="Y1182" s="199"/>
      <c r="Z1182" s="199"/>
      <c r="AA1182" s="199"/>
      <c r="AB1182" s="199"/>
      <c r="AC1182" s="199"/>
      <c r="AD1182" s="199"/>
      <c r="AE1182" s="199"/>
      <c r="AF1182" s="199"/>
      <c r="AG1182" s="199"/>
      <c r="AH1182" s="199"/>
      <c r="AI1182" s="199"/>
      <c r="AJ1182" s="199"/>
      <c r="AK1182" s="199"/>
      <c r="AL1182" s="199"/>
      <c r="AM1182" s="199"/>
      <c r="AN1182" s="199"/>
      <c r="AO1182" s="199"/>
      <c r="AP1182" s="199"/>
      <c r="AQ1182" s="199"/>
      <c r="AR1182" s="199"/>
      <c r="AS1182" s="199"/>
      <c r="AT1182" s="199"/>
      <c r="AU1182" s="199"/>
    </row>
    <row r="1183" spans="1:47" outlineLevel="1">
      <c r="A1183" s="146">
        <v>596</v>
      </c>
      <c r="B1183" s="149" t="s">
        <v>1478</v>
      </c>
      <c r="C1183" s="165" t="s">
        <v>1479</v>
      </c>
      <c r="D1183" s="189" t="s">
        <v>124</v>
      </c>
      <c r="E1183" s="200">
        <v>1</v>
      </c>
      <c r="F1183" s="200"/>
      <c r="G1183" s="200">
        <f t="shared" ref="G1183" si="30">ROUND(E1183*F1183,2)</f>
        <v>0</v>
      </c>
      <c r="H1183" s="176" t="s">
        <v>953</v>
      </c>
      <c r="I1183" s="199"/>
      <c r="J1183" s="199"/>
      <c r="K1183" s="199"/>
      <c r="L1183" s="199"/>
      <c r="M1183" s="199"/>
      <c r="N1183" s="199"/>
      <c r="O1183" s="199"/>
      <c r="P1183" s="199"/>
      <c r="Q1183" s="199"/>
      <c r="R1183" s="199"/>
      <c r="S1183" s="199"/>
      <c r="T1183" s="199"/>
      <c r="U1183" s="199"/>
      <c r="V1183" s="199"/>
      <c r="W1183" s="199"/>
      <c r="X1183" s="199"/>
      <c r="Y1183" s="199"/>
      <c r="Z1183" s="199"/>
      <c r="AA1183" s="199"/>
      <c r="AB1183" s="199"/>
      <c r="AC1183" s="199"/>
      <c r="AD1183" s="199"/>
      <c r="AE1183" s="199"/>
      <c r="AF1183" s="199"/>
      <c r="AG1183" s="199"/>
      <c r="AH1183" s="199"/>
      <c r="AI1183" s="199"/>
      <c r="AJ1183" s="199"/>
      <c r="AK1183" s="199"/>
      <c r="AL1183" s="199"/>
      <c r="AM1183" s="199"/>
      <c r="AN1183" s="199"/>
      <c r="AO1183" s="199"/>
      <c r="AP1183" s="199"/>
      <c r="AQ1183" s="199"/>
      <c r="AR1183" s="199"/>
      <c r="AS1183" s="199"/>
      <c r="AT1183" s="199"/>
      <c r="AU1183" s="199"/>
    </row>
    <row r="1184" spans="1:47" outlineLevel="1">
      <c r="A1184" s="146"/>
      <c r="B1184" s="149"/>
      <c r="C1184" s="165" t="s">
        <v>1477</v>
      </c>
      <c r="D1184" s="189"/>
      <c r="E1184" s="200"/>
      <c r="F1184" s="200"/>
      <c r="G1184" s="200"/>
      <c r="H1184" s="176"/>
      <c r="I1184" s="199"/>
      <c r="J1184" s="199"/>
      <c r="K1184" s="199"/>
      <c r="L1184" s="199"/>
      <c r="M1184" s="199"/>
      <c r="N1184" s="199"/>
      <c r="O1184" s="199"/>
      <c r="P1184" s="199"/>
      <c r="Q1184" s="199"/>
      <c r="R1184" s="199"/>
      <c r="S1184" s="199"/>
      <c r="T1184" s="199"/>
      <c r="U1184" s="199"/>
      <c r="V1184" s="199"/>
      <c r="W1184" s="199"/>
      <c r="X1184" s="199"/>
      <c r="Y1184" s="199"/>
      <c r="Z1184" s="199"/>
      <c r="AA1184" s="199"/>
      <c r="AB1184" s="199"/>
      <c r="AC1184" s="199"/>
      <c r="AD1184" s="199"/>
      <c r="AE1184" s="199"/>
      <c r="AF1184" s="199"/>
      <c r="AG1184" s="199"/>
      <c r="AH1184" s="199"/>
      <c r="AI1184" s="199"/>
      <c r="AJ1184" s="199"/>
      <c r="AK1184" s="199"/>
      <c r="AL1184" s="199"/>
      <c r="AM1184" s="199"/>
      <c r="AN1184" s="199"/>
      <c r="AO1184" s="199"/>
      <c r="AP1184" s="199"/>
      <c r="AQ1184" s="199"/>
      <c r="AR1184" s="199"/>
      <c r="AS1184" s="199"/>
      <c r="AT1184" s="199"/>
      <c r="AU1184" s="199"/>
    </row>
    <row r="1185" spans="1:47" outlineLevel="1">
      <c r="A1185" s="146">
        <v>597</v>
      </c>
      <c r="B1185" s="149" t="s">
        <v>1480</v>
      </c>
      <c r="C1185" s="165" t="s">
        <v>1481</v>
      </c>
      <c r="D1185" s="189" t="s">
        <v>124</v>
      </c>
      <c r="E1185" s="200">
        <v>3</v>
      </c>
      <c r="F1185" s="200"/>
      <c r="G1185" s="200">
        <f t="shared" ref="G1185" si="31">ROUND(E1185*F1185,2)</f>
        <v>0</v>
      </c>
      <c r="H1185" s="176" t="s">
        <v>953</v>
      </c>
      <c r="I1185" s="199"/>
      <c r="J1185" s="199"/>
      <c r="K1185" s="199"/>
      <c r="L1185" s="199"/>
      <c r="M1185" s="199"/>
      <c r="N1185" s="199"/>
      <c r="O1185" s="199"/>
      <c r="P1185" s="199"/>
      <c r="Q1185" s="199"/>
      <c r="R1185" s="199"/>
      <c r="S1185" s="199"/>
      <c r="T1185" s="199"/>
      <c r="U1185" s="199"/>
      <c r="V1185" s="199"/>
      <c r="W1185" s="199"/>
      <c r="X1185" s="199"/>
      <c r="Y1185" s="199"/>
      <c r="Z1185" s="199"/>
      <c r="AA1185" s="199"/>
      <c r="AB1185" s="199"/>
      <c r="AC1185" s="199"/>
      <c r="AD1185" s="199"/>
      <c r="AE1185" s="199"/>
      <c r="AF1185" s="199"/>
      <c r="AG1185" s="199"/>
      <c r="AH1185" s="199"/>
      <c r="AI1185" s="199"/>
      <c r="AJ1185" s="199"/>
      <c r="AK1185" s="199"/>
      <c r="AL1185" s="199"/>
      <c r="AM1185" s="199"/>
      <c r="AN1185" s="199"/>
      <c r="AO1185" s="199"/>
      <c r="AP1185" s="199"/>
      <c r="AQ1185" s="199"/>
      <c r="AR1185" s="199"/>
      <c r="AS1185" s="199"/>
      <c r="AT1185" s="199"/>
      <c r="AU1185" s="199"/>
    </row>
    <row r="1186" spans="1:47" outlineLevel="1">
      <c r="A1186" s="146"/>
      <c r="B1186" s="149"/>
      <c r="C1186" s="165" t="s">
        <v>1482</v>
      </c>
      <c r="D1186" s="189"/>
      <c r="E1186" s="200"/>
      <c r="F1186" s="200"/>
      <c r="G1186" s="200"/>
      <c r="H1186" s="176"/>
      <c r="I1186" s="199"/>
      <c r="J1186" s="199"/>
      <c r="K1186" s="199"/>
      <c r="L1186" s="199"/>
      <c r="M1186" s="199"/>
      <c r="N1186" s="199"/>
      <c r="O1186" s="199"/>
      <c r="P1186" s="199"/>
      <c r="Q1186" s="199"/>
      <c r="R1186" s="199"/>
      <c r="S1186" s="199"/>
      <c r="T1186" s="199"/>
      <c r="U1186" s="199"/>
      <c r="V1186" s="199"/>
      <c r="W1186" s="199"/>
      <c r="X1186" s="199"/>
      <c r="Y1186" s="199"/>
      <c r="Z1186" s="199"/>
      <c r="AA1186" s="199"/>
      <c r="AB1186" s="199"/>
      <c r="AC1186" s="199"/>
      <c r="AD1186" s="199"/>
      <c r="AE1186" s="199"/>
      <c r="AF1186" s="199"/>
      <c r="AG1186" s="199"/>
      <c r="AH1186" s="199"/>
      <c r="AI1186" s="199"/>
      <c r="AJ1186" s="199"/>
      <c r="AK1186" s="199"/>
      <c r="AL1186" s="199"/>
      <c r="AM1186" s="199"/>
      <c r="AN1186" s="199"/>
      <c r="AO1186" s="199"/>
      <c r="AP1186" s="199"/>
      <c r="AQ1186" s="199"/>
      <c r="AR1186" s="199"/>
      <c r="AS1186" s="199"/>
      <c r="AT1186" s="199"/>
      <c r="AU1186" s="199"/>
    </row>
    <row r="1187" spans="1:47" outlineLevel="1">
      <c r="A1187" s="146">
        <v>598</v>
      </c>
      <c r="B1187" s="149" t="s">
        <v>1483</v>
      </c>
      <c r="C1187" s="165" t="s">
        <v>1484</v>
      </c>
      <c r="D1187" s="189" t="s">
        <v>124</v>
      </c>
      <c r="E1187" s="200">
        <v>3</v>
      </c>
      <c r="F1187" s="200"/>
      <c r="G1187" s="200">
        <f t="shared" ref="G1187" si="32">ROUND(E1187*F1187,2)</f>
        <v>0</v>
      </c>
      <c r="H1187" s="176" t="s">
        <v>953</v>
      </c>
      <c r="I1187" s="199"/>
      <c r="J1187" s="199"/>
      <c r="K1187" s="199"/>
      <c r="L1187" s="199"/>
      <c r="M1187" s="199"/>
      <c r="N1187" s="199"/>
      <c r="O1187" s="199"/>
      <c r="P1187" s="199"/>
      <c r="Q1187" s="199"/>
      <c r="R1187" s="199"/>
      <c r="S1187" s="199"/>
      <c r="T1187" s="199"/>
      <c r="U1187" s="199"/>
      <c r="V1187" s="199"/>
      <c r="W1187" s="199"/>
      <c r="X1187" s="199"/>
      <c r="Y1187" s="199"/>
      <c r="Z1187" s="199"/>
      <c r="AA1187" s="199"/>
      <c r="AB1187" s="199"/>
      <c r="AC1187" s="199"/>
      <c r="AD1187" s="199"/>
      <c r="AE1187" s="199"/>
      <c r="AF1187" s="199"/>
      <c r="AG1187" s="199"/>
      <c r="AH1187" s="199"/>
      <c r="AI1187" s="199"/>
      <c r="AJ1187" s="199"/>
      <c r="AK1187" s="199"/>
      <c r="AL1187" s="199"/>
      <c r="AM1187" s="199"/>
      <c r="AN1187" s="199"/>
      <c r="AO1187" s="199"/>
      <c r="AP1187" s="199"/>
      <c r="AQ1187" s="199"/>
      <c r="AR1187" s="199"/>
      <c r="AS1187" s="199"/>
      <c r="AT1187" s="199"/>
      <c r="AU1187" s="199"/>
    </row>
    <row r="1188" spans="1:47" outlineLevel="1">
      <c r="A1188" s="146"/>
      <c r="B1188" s="149"/>
      <c r="C1188" s="165" t="s">
        <v>1485</v>
      </c>
      <c r="D1188" s="189"/>
      <c r="E1188" s="200"/>
      <c r="F1188" s="200"/>
      <c r="G1188" s="200"/>
      <c r="H1188" s="176"/>
      <c r="I1188" s="199"/>
      <c r="J1188" s="199"/>
      <c r="K1188" s="199"/>
      <c r="L1188" s="199"/>
      <c r="M1188" s="199"/>
      <c r="N1188" s="199"/>
      <c r="O1188" s="199"/>
      <c r="P1188" s="199"/>
      <c r="Q1188" s="199"/>
      <c r="R1188" s="199"/>
      <c r="S1188" s="199"/>
      <c r="T1188" s="199"/>
      <c r="U1188" s="199"/>
      <c r="V1188" s="199"/>
      <c r="W1188" s="199"/>
      <c r="X1188" s="199"/>
      <c r="Y1188" s="199"/>
      <c r="Z1188" s="199"/>
      <c r="AA1188" s="199"/>
      <c r="AB1188" s="199"/>
      <c r="AC1188" s="199"/>
      <c r="AD1188" s="199"/>
      <c r="AE1188" s="199"/>
      <c r="AF1188" s="199"/>
      <c r="AG1188" s="199"/>
      <c r="AH1188" s="199"/>
      <c r="AI1188" s="199"/>
      <c r="AJ1188" s="199"/>
      <c r="AK1188" s="199"/>
      <c r="AL1188" s="199"/>
      <c r="AM1188" s="199"/>
      <c r="AN1188" s="199"/>
      <c r="AO1188" s="199"/>
      <c r="AP1188" s="199"/>
      <c r="AQ1188" s="199"/>
      <c r="AR1188" s="199"/>
      <c r="AS1188" s="199"/>
      <c r="AT1188" s="199"/>
      <c r="AU1188" s="199"/>
    </row>
    <row r="1189" spans="1:47" outlineLevel="1">
      <c r="A1189" s="146">
        <v>599</v>
      </c>
      <c r="B1189" s="149" t="s">
        <v>1486</v>
      </c>
      <c r="C1189" s="165" t="s">
        <v>1487</v>
      </c>
      <c r="D1189" s="189" t="s">
        <v>124</v>
      </c>
      <c r="E1189" s="200">
        <v>1</v>
      </c>
      <c r="F1189" s="200"/>
      <c r="G1189" s="200">
        <f t="shared" ref="G1189" si="33">ROUND(E1189*F1189,2)</f>
        <v>0</v>
      </c>
      <c r="H1189" s="176" t="s">
        <v>953</v>
      </c>
      <c r="I1189" s="199"/>
      <c r="J1189" s="199"/>
      <c r="K1189" s="199"/>
      <c r="L1189" s="199"/>
      <c r="M1189" s="199"/>
      <c r="N1189" s="199"/>
      <c r="O1189" s="199"/>
      <c r="P1189" s="199"/>
      <c r="Q1189" s="199"/>
      <c r="R1189" s="199"/>
      <c r="S1189" s="199"/>
      <c r="T1189" s="199"/>
      <c r="U1189" s="199"/>
      <c r="V1189" s="199"/>
      <c r="W1189" s="199"/>
      <c r="X1189" s="199"/>
      <c r="Y1189" s="199"/>
      <c r="Z1189" s="199"/>
      <c r="AA1189" s="199"/>
      <c r="AB1189" s="199"/>
      <c r="AC1189" s="199"/>
      <c r="AD1189" s="199"/>
      <c r="AE1189" s="199"/>
      <c r="AF1189" s="199"/>
      <c r="AG1189" s="199"/>
      <c r="AH1189" s="199"/>
      <c r="AI1189" s="199"/>
      <c r="AJ1189" s="199"/>
      <c r="AK1189" s="199"/>
      <c r="AL1189" s="199"/>
      <c r="AM1189" s="199"/>
      <c r="AN1189" s="199"/>
      <c r="AO1189" s="199"/>
      <c r="AP1189" s="199"/>
      <c r="AQ1189" s="199"/>
      <c r="AR1189" s="199"/>
      <c r="AS1189" s="199"/>
      <c r="AT1189" s="199"/>
      <c r="AU1189" s="199"/>
    </row>
    <row r="1190" spans="1:47" outlineLevel="1">
      <c r="A1190" s="146"/>
      <c r="B1190" s="149"/>
      <c r="C1190" s="165" t="s">
        <v>1488</v>
      </c>
      <c r="D1190" s="189"/>
      <c r="E1190" s="200"/>
      <c r="F1190" s="200"/>
      <c r="G1190" s="200"/>
      <c r="H1190" s="176"/>
      <c r="I1190" s="199"/>
      <c r="J1190" s="199"/>
      <c r="K1190" s="199"/>
      <c r="L1190" s="199"/>
      <c r="M1190" s="199"/>
      <c r="N1190" s="199"/>
      <c r="O1190" s="199"/>
      <c r="P1190" s="199"/>
      <c r="Q1190" s="199"/>
      <c r="R1190" s="199"/>
      <c r="S1190" s="199"/>
      <c r="T1190" s="199"/>
      <c r="U1190" s="199"/>
      <c r="V1190" s="199"/>
      <c r="W1190" s="199"/>
      <c r="X1190" s="199"/>
      <c r="Y1190" s="199"/>
      <c r="Z1190" s="199"/>
      <c r="AA1190" s="199"/>
      <c r="AB1190" s="199"/>
      <c r="AC1190" s="199"/>
      <c r="AD1190" s="199"/>
      <c r="AE1190" s="199"/>
      <c r="AF1190" s="199"/>
      <c r="AG1190" s="199"/>
      <c r="AH1190" s="199"/>
      <c r="AI1190" s="199"/>
      <c r="AJ1190" s="199"/>
      <c r="AK1190" s="199"/>
      <c r="AL1190" s="199"/>
      <c r="AM1190" s="199"/>
      <c r="AN1190" s="199"/>
      <c r="AO1190" s="199"/>
      <c r="AP1190" s="199"/>
      <c r="AQ1190" s="199"/>
      <c r="AR1190" s="199"/>
      <c r="AS1190" s="199"/>
      <c r="AT1190" s="199"/>
      <c r="AU1190" s="199"/>
    </row>
    <row r="1191" spans="1:47" outlineLevel="1">
      <c r="A1191" s="146">
        <v>600</v>
      </c>
      <c r="B1191" s="149" t="s">
        <v>1489</v>
      </c>
      <c r="C1191" s="165" t="s">
        <v>1490</v>
      </c>
      <c r="D1191" s="189" t="s">
        <v>124</v>
      </c>
      <c r="E1191" s="200">
        <v>3</v>
      </c>
      <c r="F1191" s="200"/>
      <c r="G1191" s="200">
        <f t="shared" ref="G1191" si="34">ROUND(E1191*F1191,2)</f>
        <v>0</v>
      </c>
      <c r="H1191" s="176" t="s">
        <v>953</v>
      </c>
      <c r="I1191" s="199"/>
      <c r="J1191" s="199"/>
      <c r="K1191" s="199"/>
      <c r="L1191" s="199"/>
      <c r="M1191" s="199"/>
      <c r="N1191" s="199"/>
      <c r="O1191" s="199"/>
      <c r="P1191" s="199"/>
      <c r="Q1191" s="199"/>
      <c r="R1191" s="199"/>
      <c r="S1191" s="199"/>
      <c r="T1191" s="199"/>
      <c r="U1191" s="199"/>
      <c r="V1191" s="199"/>
      <c r="W1191" s="199"/>
      <c r="X1191" s="199"/>
      <c r="Y1191" s="199"/>
      <c r="Z1191" s="199"/>
      <c r="AA1191" s="199"/>
      <c r="AB1191" s="199"/>
      <c r="AC1191" s="199"/>
      <c r="AD1191" s="199"/>
      <c r="AE1191" s="199"/>
      <c r="AF1191" s="199"/>
      <c r="AG1191" s="199"/>
      <c r="AH1191" s="199"/>
      <c r="AI1191" s="199"/>
      <c r="AJ1191" s="199"/>
      <c r="AK1191" s="199"/>
      <c r="AL1191" s="199"/>
      <c r="AM1191" s="199"/>
      <c r="AN1191" s="199"/>
      <c r="AO1191" s="199"/>
      <c r="AP1191" s="199"/>
      <c r="AQ1191" s="199"/>
      <c r="AR1191" s="199"/>
      <c r="AS1191" s="199"/>
      <c r="AT1191" s="199"/>
      <c r="AU1191" s="199"/>
    </row>
    <row r="1192" spans="1:47" outlineLevel="1">
      <c r="A1192" s="146"/>
      <c r="B1192" s="149"/>
      <c r="C1192" s="165" t="s">
        <v>1491</v>
      </c>
      <c r="D1192" s="189"/>
      <c r="E1192" s="200"/>
      <c r="F1192" s="200"/>
      <c r="G1192" s="200"/>
      <c r="H1192" s="176"/>
      <c r="I1192" s="199"/>
      <c r="J1192" s="199"/>
      <c r="K1192" s="199"/>
      <c r="L1192" s="199"/>
      <c r="M1192" s="199"/>
      <c r="N1192" s="199"/>
      <c r="O1192" s="199"/>
      <c r="P1192" s="199"/>
      <c r="Q1192" s="199"/>
      <c r="R1192" s="199"/>
      <c r="S1192" s="199"/>
      <c r="T1192" s="199"/>
      <c r="U1192" s="199"/>
      <c r="V1192" s="199"/>
      <c r="W1192" s="199"/>
      <c r="X1192" s="199"/>
      <c r="Y1192" s="199"/>
      <c r="Z1192" s="199"/>
      <c r="AA1192" s="199"/>
      <c r="AB1192" s="199"/>
      <c r="AC1192" s="199"/>
      <c r="AD1192" s="199"/>
      <c r="AE1192" s="199"/>
      <c r="AF1192" s="199"/>
      <c r="AG1192" s="199"/>
      <c r="AH1192" s="199"/>
      <c r="AI1192" s="199"/>
      <c r="AJ1192" s="199"/>
      <c r="AK1192" s="199"/>
      <c r="AL1192" s="199"/>
      <c r="AM1192" s="199"/>
      <c r="AN1192" s="199"/>
      <c r="AO1192" s="199"/>
      <c r="AP1192" s="199"/>
      <c r="AQ1192" s="199"/>
      <c r="AR1192" s="199"/>
      <c r="AS1192" s="199"/>
      <c r="AT1192" s="199"/>
      <c r="AU1192" s="199"/>
    </row>
    <row r="1193" spans="1:47" outlineLevel="1">
      <c r="A1193" s="146"/>
      <c r="B1193" s="149"/>
      <c r="C1193" s="165" t="s">
        <v>1492</v>
      </c>
      <c r="D1193" s="189"/>
      <c r="E1193" s="200"/>
      <c r="F1193" s="200"/>
      <c r="G1193" s="200"/>
      <c r="H1193" s="176"/>
      <c r="I1193" s="199"/>
      <c r="J1193" s="199"/>
      <c r="K1193" s="199"/>
      <c r="L1193" s="199"/>
      <c r="M1193" s="199"/>
      <c r="N1193" s="199"/>
      <c r="O1193" s="199"/>
      <c r="P1193" s="199"/>
      <c r="Q1193" s="199"/>
      <c r="R1193" s="199"/>
      <c r="S1193" s="199"/>
      <c r="T1193" s="199"/>
      <c r="U1193" s="199"/>
      <c r="V1193" s="199"/>
      <c r="W1193" s="199"/>
      <c r="X1193" s="199"/>
      <c r="Y1193" s="199"/>
      <c r="Z1193" s="199"/>
      <c r="AA1193" s="199"/>
      <c r="AB1193" s="199"/>
      <c r="AC1193" s="199"/>
      <c r="AD1193" s="199"/>
      <c r="AE1193" s="199"/>
      <c r="AF1193" s="199"/>
      <c r="AG1193" s="199"/>
      <c r="AH1193" s="199"/>
      <c r="AI1193" s="199"/>
      <c r="AJ1193" s="199"/>
      <c r="AK1193" s="199"/>
      <c r="AL1193" s="199"/>
      <c r="AM1193" s="199"/>
      <c r="AN1193" s="199"/>
      <c r="AO1193" s="199"/>
      <c r="AP1193" s="199"/>
      <c r="AQ1193" s="199"/>
      <c r="AR1193" s="199"/>
      <c r="AS1193" s="199"/>
      <c r="AT1193" s="199"/>
      <c r="AU1193" s="199"/>
    </row>
    <row r="1194" spans="1:47" outlineLevel="1">
      <c r="A1194" s="146">
        <v>601</v>
      </c>
      <c r="B1194" s="149" t="s">
        <v>1493</v>
      </c>
      <c r="C1194" s="165" t="s">
        <v>1494</v>
      </c>
      <c r="D1194" s="189" t="s">
        <v>124</v>
      </c>
      <c r="E1194" s="200">
        <v>1</v>
      </c>
      <c r="F1194" s="200"/>
      <c r="G1194" s="200">
        <f t="shared" ref="G1194" si="35">ROUND(E1194*F1194,2)</f>
        <v>0</v>
      </c>
      <c r="H1194" s="176" t="s">
        <v>953</v>
      </c>
      <c r="I1194" s="199"/>
      <c r="J1194" s="199"/>
      <c r="K1194" s="199"/>
      <c r="L1194" s="199"/>
      <c r="M1194" s="199"/>
      <c r="N1194" s="199"/>
      <c r="O1194" s="199"/>
      <c r="P1194" s="199"/>
      <c r="Q1194" s="199"/>
      <c r="R1194" s="199"/>
      <c r="S1194" s="199"/>
      <c r="T1194" s="199"/>
      <c r="U1194" s="199"/>
      <c r="V1194" s="199"/>
      <c r="W1194" s="199"/>
      <c r="X1194" s="199"/>
      <c r="Y1194" s="199"/>
      <c r="Z1194" s="199"/>
      <c r="AA1194" s="199"/>
      <c r="AB1194" s="199"/>
      <c r="AC1194" s="199"/>
      <c r="AD1194" s="199"/>
      <c r="AE1194" s="199"/>
      <c r="AF1194" s="199"/>
      <c r="AG1194" s="199"/>
      <c r="AH1194" s="199"/>
      <c r="AI1194" s="199"/>
      <c r="AJ1194" s="199"/>
      <c r="AK1194" s="199"/>
      <c r="AL1194" s="199"/>
      <c r="AM1194" s="199"/>
      <c r="AN1194" s="199"/>
      <c r="AO1194" s="199"/>
      <c r="AP1194" s="199"/>
      <c r="AQ1194" s="199"/>
      <c r="AR1194" s="199"/>
      <c r="AS1194" s="199"/>
      <c r="AT1194" s="199"/>
      <c r="AU1194" s="199"/>
    </row>
    <row r="1195" spans="1:47" outlineLevel="1">
      <c r="A1195" s="146"/>
      <c r="B1195" s="149"/>
      <c r="C1195" s="165" t="s">
        <v>1495</v>
      </c>
      <c r="D1195" s="189"/>
      <c r="E1195" s="200"/>
      <c r="F1195" s="200"/>
      <c r="G1195" s="200"/>
      <c r="H1195" s="176"/>
      <c r="I1195" s="199"/>
      <c r="J1195" s="199"/>
      <c r="K1195" s="199"/>
      <c r="L1195" s="199"/>
      <c r="M1195" s="199"/>
      <c r="N1195" s="199"/>
      <c r="O1195" s="199"/>
      <c r="P1195" s="199"/>
      <c r="Q1195" s="199"/>
      <c r="R1195" s="199"/>
      <c r="S1195" s="199"/>
      <c r="T1195" s="199"/>
      <c r="U1195" s="199"/>
      <c r="V1195" s="199"/>
      <c r="W1195" s="199"/>
      <c r="X1195" s="199"/>
      <c r="Y1195" s="199"/>
      <c r="Z1195" s="199"/>
      <c r="AA1195" s="199"/>
      <c r="AB1195" s="199"/>
      <c r="AC1195" s="199"/>
      <c r="AD1195" s="199"/>
      <c r="AE1195" s="199"/>
      <c r="AF1195" s="199"/>
      <c r="AG1195" s="199"/>
      <c r="AH1195" s="199"/>
      <c r="AI1195" s="199"/>
      <c r="AJ1195" s="199"/>
      <c r="AK1195" s="199"/>
      <c r="AL1195" s="199"/>
      <c r="AM1195" s="199"/>
      <c r="AN1195" s="199"/>
      <c r="AO1195" s="199"/>
      <c r="AP1195" s="199"/>
      <c r="AQ1195" s="199"/>
      <c r="AR1195" s="199"/>
      <c r="AS1195" s="199"/>
      <c r="AT1195" s="199"/>
      <c r="AU1195" s="199"/>
    </row>
    <row r="1196" spans="1:47" outlineLevel="1">
      <c r="A1196" s="146"/>
      <c r="B1196" s="149"/>
      <c r="C1196" s="165" t="s">
        <v>1496</v>
      </c>
      <c r="D1196" s="189"/>
      <c r="E1196" s="200"/>
      <c r="F1196" s="200"/>
      <c r="G1196" s="200"/>
      <c r="H1196" s="176"/>
      <c r="I1196" s="199"/>
      <c r="J1196" s="199"/>
      <c r="K1196" s="199"/>
      <c r="L1196" s="199"/>
      <c r="M1196" s="199"/>
      <c r="N1196" s="199"/>
      <c r="O1196" s="199"/>
      <c r="P1196" s="199"/>
      <c r="Q1196" s="199"/>
      <c r="R1196" s="199"/>
      <c r="S1196" s="199"/>
      <c r="T1196" s="199"/>
      <c r="U1196" s="199"/>
      <c r="V1196" s="199"/>
      <c r="W1196" s="199"/>
      <c r="X1196" s="199"/>
      <c r="Y1196" s="199"/>
      <c r="Z1196" s="199"/>
      <c r="AA1196" s="199"/>
      <c r="AB1196" s="199"/>
      <c r="AC1196" s="199"/>
      <c r="AD1196" s="199"/>
      <c r="AE1196" s="199"/>
      <c r="AF1196" s="199"/>
      <c r="AG1196" s="199"/>
      <c r="AH1196" s="199"/>
      <c r="AI1196" s="199"/>
      <c r="AJ1196" s="199"/>
      <c r="AK1196" s="199"/>
      <c r="AL1196" s="199"/>
      <c r="AM1196" s="199"/>
      <c r="AN1196" s="199"/>
      <c r="AO1196" s="199"/>
      <c r="AP1196" s="199"/>
      <c r="AQ1196" s="199"/>
      <c r="AR1196" s="199"/>
      <c r="AS1196" s="199"/>
      <c r="AT1196" s="199"/>
      <c r="AU1196" s="199"/>
    </row>
    <row r="1197" spans="1:47" outlineLevel="1">
      <c r="A1197" s="146"/>
      <c r="B1197" s="149"/>
      <c r="C1197" s="165" t="s">
        <v>1497</v>
      </c>
      <c r="D1197" s="189"/>
      <c r="E1197" s="200"/>
      <c r="F1197" s="200"/>
      <c r="G1197" s="200"/>
      <c r="H1197" s="176"/>
      <c r="I1197" s="199"/>
      <c r="J1197" s="199"/>
      <c r="K1197" s="199"/>
      <c r="L1197" s="199"/>
      <c r="M1197" s="199"/>
      <c r="N1197" s="199"/>
      <c r="O1197" s="199"/>
      <c r="P1197" s="199"/>
      <c r="Q1197" s="199"/>
      <c r="R1197" s="199"/>
      <c r="S1197" s="199"/>
      <c r="T1197" s="199"/>
      <c r="U1197" s="199"/>
      <c r="V1197" s="199"/>
      <c r="W1197" s="199"/>
      <c r="X1197" s="199"/>
      <c r="Y1197" s="199"/>
      <c r="Z1197" s="199"/>
      <c r="AA1197" s="199"/>
      <c r="AB1197" s="199"/>
      <c r="AC1197" s="199"/>
      <c r="AD1197" s="199"/>
      <c r="AE1197" s="199"/>
      <c r="AF1197" s="199"/>
      <c r="AG1197" s="199"/>
      <c r="AH1197" s="199"/>
      <c r="AI1197" s="199"/>
      <c r="AJ1197" s="199"/>
      <c r="AK1197" s="199"/>
      <c r="AL1197" s="199"/>
      <c r="AM1197" s="199"/>
      <c r="AN1197" s="199"/>
      <c r="AO1197" s="199"/>
      <c r="AP1197" s="199"/>
      <c r="AQ1197" s="199"/>
      <c r="AR1197" s="199"/>
      <c r="AS1197" s="199"/>
      <c r="AT1197" s="199"/>
      <c r="AU1197" s="199"/>
    </row>
    <row r="1198" spans="1:47" outlineLevel="1">
      <c r="A1198" s="146"/>
      <c r="B1198" s="149"/>
      <c r="C1198" s="165" t="s">
        <v>1498</v>
      </c>
      <c r="D1198" s="189"/>
      <c r="E1198" s="200"/>
      <c r="F1198" s="200"/>
      <c r="G1198" s="200"/>
      <c r="H1198" s="176"/>
      <c r="I1198" s="199"/>
      <c r="J1198" s="199"/>
      <c r="K1198" s="199"/>
      <c r="L1198" s="199"/>
      <c r="M1198" s="199"/>
      <c r="N1198" s="199"/>
      <c r="O1198" s="199"/>
      <c r="P1198" s="199"/>
      <c r="Q1198" s="199"/>
      <c r="R1198" s="199"/>
      <c r="S1198" s="199"/>
      <c r="T1198" s="199"/>
      <c r="U1198" s="199"/>
      <c r="V1198" s="199"/>
      <c r="W1198" s="199"/>
      <c r="X1198" s="199"/>
      <c r="Y1198" s="199"/>
      <c r="Z1198" s="199"/>
      <c r="AA1198" s="199"/>
      <c r="AB1198" s="199"/>
      <c r="AC1198" s="199"/>
      <c r="AD1198" s="199"/>
      <c r="AE1198" s="199"/>
      <c r="AF1198" s="199"/>
      <c r="AG1198" s="199"/>
      <c r="AH1198" s="199"/>
      <c r="AI1198" s="199"/>
      <c r="AJ1198" s="199"/>
      <c r="AK1198" s="199"/>
      <c r="AL1198" s="199"/>
      <c r="AM1198" s="199"/>
      <c r="AN1198" s="199"/>
      <c r="AO1198" s="199"/>
      <c r="AP1198" s="199"/>
      <c r="AQ1198" s="199"/>
      <c r="AR1198" s="199"/>
      <c r="AS1198" s="199"/>
      <c r="AT1198" s="199"/>
      <c r="AU1198" s="199"/>
    </row>
    <row r="1199" spans="1:47" outlineLevel="1">
      <c r="A1199" s="146"/>
      <c r="B1199" s="149"/>
      <c r="C1199" s="165" t="s">
        <v>1499</v>
      </c>
      <c r="D1199" s="189"/>
      <c r="E1199" s="200"/>
      <c r="F1199" s="200"/>
      <c r="G1199" s="200"/>
      <c r="H1199" s="176"/>
      <c r="I1199" s="199"/>
      <c r="J1199" s="199"/>
      <c r="K1199" s="199"/>
      <c r="L1199" s="199"/>
      <c r="M1199" s="199"/>
      <c r="N1199" s="199"/>
      <c r="O1199" s="199"/>
      <c r="P1199" s="199"/>
      <c r="Q1199" s="199"/>
      <c r="R1199" s="199"/>
      <c r="S1199" s="199"/>
      <c r="T1199" s="199"/>
      <c r="U1199" s="199"/>
      <c r="V1199" s="199"/>
      <c r="W1199" s="199"/>
      <c r="X1199" s="199"/>
      <c r="Y1199" s="199"/>
      <c r="Z1199" s="199"/>
      <c r="AA1199" s="199"/>
      <c r="AB1199" s="199"/>
      <c r="AC1199" s="199"/>
      <c r="AD1199" s="199"/>
      <c r="AE1199" s="199"/>
      <c r="AF1199" s="199"/>
      <c r="AG1199" s="199"/>
      <c r="AH1199" s="199"/>
      <c r="AI1199" s="199"/>
      <c r="AJ1199" s="199"/>
      <c r="AK1199" s="199"/>
      <c r="AL1199" s="199"/>
      <c r="AM1199" s="199"/>
      <c r="AN1199" s="199"/>
      <c r="AO1199" s="199"/>
      <c r="AP1199" s="199"/>
      <c r="AQ1199" s="199"/>
      <c r="AR1199" s="199"/>
      <c r="AS1199" s="199"/>
      <c r="AT1199" s="199"/>
      <c r="AU1199" s="199"/>
    </row>
    <row r="1200" spans="1:47" outlineLevel="1">
      <c r="A1200" s="146"/>
      <c r="B1200" s="149"/>
      <c r="C1200" s="165" t="s">
        <v>1500</v>
      </c>
      <c r="D1200" s="189"/>
      <c r="E1200" s="200"/>
      <c r="F1200" s="200"/>
      <c r="G1200" s="200"/>
      <c r="H1200" s="176"/>
      <c r="I1200" s="199"/>
      <c r="J1200" s="199"/>
      <c r="K1200" s="199"/>
      <c r="L1200" s="199"/>
      <c r="M1200" s="199"/>
      <c r="N1200" s="199"/>
      <c r="O1200" s="199"/>
      <c r="P1200" s="199"/>
      <c r="Q1200" s="199"/>
      <c r="R1200" s="199"/>
      <c r="S1200" s="199"/>
      <c r="T1200" s="199"/>
      <c r="U1200" s="199"/>
      <c r="V1200" s="199"/>
      <c r="W1200" s="199"/>
      <c r="X1200" s="199"/>
      <c r="Y1200" s="199"/>
      <c r="Z1200" s="199"/>
      <c r="AA1200" s="199"/>
      <c r="AB1200" s="199"/>
      <c r="AC1200" s="199"/>
      <c r="AD1200" s="199"/>
      <c r="AE1200" s="199"/>
      <c r="AF1200" s="199"/>
      <c r="AG1200" s="199"/>
      <c r="AH1200" s="199"/>
      <c r="AI1200" s="199"/>
      <c r="AJ1200" s="199"/>
      <c r="AK1200" s="199"/>
      <c r="AL1200" s="199"/>
      <c r="AM1200" s="199"/>
      <c r="AN1200" s="199"/>
      <c r="AO1200" s="199"/>
      <c r="AP1200" s="199"/>
      <c r="AQ1200" s="199"/>
      <c r="AR1200" s="199"/>
      <c r="AS1200" s="199"/>
      <c r="AT1200" s="199"/>
      <c r="AU1200" s="199"/>
    </row>
    <row r="1201" spans="1:47" outlineLevel="1">
      <c r="A1201" s="146"/>
      <c r="B1201" s="149"/>
      <c r="C1201" s="165" t="s">
        <v>1501</v>
      </c>
      <c r="D1201" s="189"/>
      <c r="E1201" s="200"/>
      <c r="F1201" s="200"/>
      <c r="G1201" s="200"/>
      <c r="H1201" s="176"/>
      <c r="I1201" s="199"/>
      <c r="J1201" s="199"/>
      <c r="K1201" s="199"/>
      <c r="L1201" s="199"/>
      <c r="M1201" s="199"/>
      <c r="N1201" s="199"/>
      <c r="O1201" s="199"/>
      <c r="P1201" s="199"/>
      <c r="Q1201" s="199"/>
      <c r="R1201" s="199"/>
      <c r="S1201" s="199"/>
      <c r="T1201" s="199"/>
      <c r="U1201" s="199"/>
      <c r="V1201" s="199"/>
      <c r="W1201" s="199"/>
      <c r="X1201" s="199"/>
      <c r="Y1201" s="199"/>
      <c r="Z1201" s="199"/>
      <c r="AA1201" s="199"/>
      <c r="AB1201" s="199"/>
      <c r="AC1201" s="199"/>
      <c r="AD1201" s="199"/>
      <c r="AE1201" s="199"/>
      <c r="AF1201" s="199"/>
      <c r="AG1201" s="199"/>
      <c r="AH1201" s="199"/>
      <c r="AI1201" s="199"/>
      <c r="AJ1201" s="199"/>
      <c r="AK1201" s="199"/>
      <c r="AL1201" s="199"/>
      <c r="AM1201" s="199"/>
      <c r="AN1201" s="199"/>
      <c r="AO1201" s="199"/>
      <c r="AP1201" s="199"/>
      <c r="AQ1201" s="199"/>
      <c r="AR1201" s="199"/>
      <c r="AS1201" s="199"/>
      <c r="AT1201" s="199"/>
      <c r="AU1201" s="199"/>
    </row>
    <row r="1202" spans="1:47" outlineLevel="1">
      <c r="A1202" s="146"/>
      <c r="B1202" s="149"/>
      <c r="C1202" s="165" t="s">
        <v>1502</v>
      </c>
      <c r="D1202" s="189"/>
      <c r="E1202" s="200"/>
      <c r="F1202" s="200"/>
      <c r="G1202" s="200"/>
      <c r="H1202" s="176"/>
      <c r="I1202" s="199"/>
      <c r="J1202" s="199"/>
      <c r="K1202" s="199"/>
      <c r="L1202" s="199"/>
      <c r="M1202" s="199"/>
      <c r="N1202" s="199"/>
      <c r="O1202" s="199"/>
      <c r="P1202" s="199"/>
      <c r="Q1202" s="199"/>
      <c r="R1202" s="199"/>
      <c r="S1202" s="199"/>
      <c r="T1202" s="199"/>
      <c r="U1202" s="199"/>
      <c r="V1202" s="199"/>
      <c r="W1202" s="199"/>
      <c r="X1202" s="199"/>
      <c r="Y1202" s="199"/>
      <c r="Z1202" s="199"/>
      <c r="AA1202" s="199"/>
      <c r="AB1202" s="199"/>
      <c r="AC1202" s="199"/>
      <c r="AD1202" s="199"/>
      <c r="AE1202" s="199"/>
      <c r="AF1202" s="199"/>
      <c r="AG1202" s="199"/>
      <c r="AH1202" s="199"/>
      <c r="AI1202" s="199"/>
      <c r="AJ1202" s="199"/>
      <c r="AK1202" s="199"/>
      <c r="AL1202" s="199"/>
      <c r="AM1202" s="199"/>
      <c r="AN1202" s="199"/>
      <c r="AO1202" s="199"/>
      <c r="AP1202" s="199"/>
      <c r="AQ1202" s="199"/>
      <c r="AR1202" s="199"/>
      <c r="AS1202" s="199"/>
      <c r="AT1202" s="199"/>
      <c r="AU1202" s="199"/>
    </row>
    <row r="1203" spans="1:47" ht="22.5" outlineLevel="1">
      <c r="A1203" s="146"/>
      <c r="B1203" s="149"/>
      <c r="C1203" s="165" t="s">
        <v>1503</v>
      </c>
      <c r="D1203" s="189"/>
      <c r="E1203" s="200"/>
      <c r="F1203" s="200"/>
      <c r="G1203" s="200"/>
      <c r="H1203" s="176"/>
      <c r="I1203" s="199"/>
      <c r="J1203" s="199"/>
      <c r="K1203" s="199"/>
      <c r="L1203" s="199"/>
      <c r="M1203" s="199"/>
      <c r="N1203" s="199"/>
      <c r="O1203" s="199"/>
      <c r="P1203" s="199"/>
      <c r="Q1203" s="199"/>
      <c r="R1203" s="199"/>
      <c r="S1203" s="199"/>
      <c r="T1203" s="199"/>
      <c r="U1203" s="199"/>
      <c r="V1203" s="199"/>
      <c r="W1203" s="199"/>
      <c r="X1203" s="199"/>
      <c r="Y1203" s="199"/>
      <c r="Z1203" s="199"/>
      <c r="AA1203" s="199"/>
      <c r="AB1203" s="199"/>
      <c r="AC1203" s="199"/>
      <c r="AD1203" s="199"/>
      <c r="AE1203" s="199"/>
      <c r="AF1203" s="199"/>
      <c r="AG1203" s="199"/>
      <c r="AH1203" s="199"/>
      <c r="AI1203" s="199"/>
      <c r="AJ1203" s="199"/>
      <c r="AK1203" s="199"/>
      <c r="AL1203" s="199"/>
      <c r="AM1203" s="199"/>
      <c r="AN1203" s="199"/>
      <c r="AO1203" s="199"/>
      <c r="AP1203" s="199"/>
      <c r="AQ1203" s="199"/>
      <c r="AR1203" s="199"/>
      <c r="AS1203" s="199"/>
      <c r="AT1203" s="199"/>
      <c r="AU1203" s="199"/>
    </row>
    <row r="1204" spans="1:47" outlineLevel="1">
      <c r="A1204" s="146"/>
      <c r="B1204" s="149"/>
      <c r="C1204" s="165" t="s">
        <v>1504</v>
      </c>
      <c r="D1204" s="189"/>
      <c r="E1204" s="200"/>
      <c r="F1204" s="200"/>
      <c r="G1204" s="200"/>
      <c r="H1204" s="176"/>
      <c r="I1204" s="199"/>
      <c r="J1204" s="199"/>
      <c r="K1204" s="199"/>
      <c r="L1204" s="199"/>
      <c r="M1204" s="199"/>
      <c r="N1204" s="199"/>
      <c r="O1204" s="199"/>
      <c r="P1204" s="199"/>
      <c r="Q1204" s="199"/>
      <c r="R1204" s="199"/>
      <c r="S1204" s="199"/>
      <c r="T1204" s="199"/>
      <c r="U1204" s="199"/>
      <c r="V1204" s="199"/>
      <c r="W1204" s="199"/>
      <c r="X1204" s="199"/>
      <c r="Y1204" s="199"/>
      <c r="Z1204" s="199"/>
      <c r="AA1204" s="199"/>
      <c r="AB1204" s="199"/>
      <c r="AC1204" s="199"/>
      <c r="AD1204" s="199"/>
      <c r="AE1204" s="199"/>
      <c r="AF1204" s="199"/>
      <c r="AG1204" s="199"/>
      <c r="AH1204" s="199"/>
      <c r="AI1204" s="199"/>
      <c r="AJ1204" s="199"/>
      <c r="AK1204" s="199"/>
      <c r="AL1204" s="199"/>
      <c r="AM1204" s="199"/>
      <c r="AN1204" s="199"/>
      <c r="AO1204" s="199"/>
      <c r="AP1204" s="199"/>
      <c r="AQ1204" s="199"/>
      <c r="AR1204" s="199"/>
      <c r="AS1204" s="199"/>
      <c r="AT1204" s="199"/>
      <c r="AU1204" s="199"/>
    </row>
    <row r="1205" spans="1:47" outlineLevel="1">
      <c r="A1205" s="146"/>
      <c r="B1205" s="149"/>
      <c r="C1205" s="165" t="s">
        <v>1505</v>
      </c>
      <c r="D1205" s="189"/>
      <c r="E1205" s="200"/>
      <c r="F1205" s="200"/>
      <c r="G1205" s="200"/>
      <c r="H1205" s="176"/>
      <c r="I1205" s="199"/>
      <c r="J1205" s="199"/>
      <c r="K1205" s="199"/>
      <c r="L1205" s="199"/>
      <c r="M1205" s="199"/>
      <c r="N1205" s="199"/>
      <c r="O1205" s="199"/>
      <c r="P1205" s="199"/>
      <c r="Q1205" s="199"/>
      <c r="R1205" s="199"/>
      <c r="S1205" s="199"/>
      <c r="T1205" s="199"/>
      <c r="U1205" s="199"/>
      <c r="V1205" s="199"/>
      <c r="W1205" s="199"/>
      <c r="X1205" s="199"/>
      <c r="Y1205" s="199"/>
      <c r="Z1205" s="199"/>
      <c r="AA1205" s="199"/>
      <c r="AB1205" s="199"/>
      <c r="AC1205" s="199"/>
      <c r="AD1205" s="199"/>
      <c r="AE1205" s="199"/>
      <c r="AF1205" s="199"/>
      <c r="AG1205" s="199"/>
      <c r="AH1205" s="199"/>
      <c r="AI1205" s="199"/>
      <c r="AJ1205" s="199"/>
      <c r="AK1205" s="199"/>
      <c r="AL1205" s="199"/>
      <c r="AM1205" s="199"/>
      <c r="AN1205" s="199"/>
      <c r="AO1205" s="199"/>
      <c r="AP1205" s="199"/>
      <c r="AQ1205" s="199"/>
      <c r="AR1205" s="199"/>
      <c r="AS1205" s="199"/>
      <c r="AT1205" s="199"/>
      <c r="AU1205" s="199"/>
    </row>
    <row r="1206" spans="1:47" outlineLevel="1">
      <c r="A1206" s="146"/>
      <c r="B1206" s="149"/>
      <c r="C1206" s="165" t="s">
        <v>1506</v>
      </c>
      <c r="D1206" s="189"/>
      <c r="E1206" s="200"/>
      <c r="F1206" s="200"/>
      <c r="G1206" s="200"/>
      <c r="H1206" s="176"/>
      <c r="I1206" s="199"/>
      <c r="J1206" s="199"/>
      <c r="K1206" s="199"/>
      <c r="L1206" s="199"/>
      <c r="M1206" s="199"/>
      <c r="N1206" s="199"/>
      <c r="O1206" s="199"/>
      <c r="P1206" s="199"/>
      <c r="Q1206" s="199"/>
      <c r="R1206" s="199"/>
      <c r="S1206" s="199"/>
      <c r="T1206" s="199"/>
      <c r="U1206" s="199"/>
      <c r="V1206" s="199"/>
      <c r="W1206" s="199"/>
      <c r="X1206" s="199"/>
      <c r="Y1206" s="199"/>
      <c r="Z1206" s="199"/>
      <c r="AA1206" s="199"/>
      <c r="AB1206" s="199"/>
      <c r="AC1206" s="199"/>
      <c r="AD1206" s="199"/>
      <c r="AE1206" s="199"/>
      <c r="AF1206" s="199"/>
      <c r="AG1206" s="199"/>
      <c r="AH1206" s="199"/>
      <c r="AI1206" s="199"/>
      <c r="AJ1206" s="199"/>
      <c r="AK1206" s="199"/>
      <c r="AL1206" s="199"/>
      <c r="AM1206" s="199"/>
      <c r="AN1206" s="199"/>
      <c r="AO1206" s="199"/>
      <c r="AP1206" s="199"/>
      <c r="AQ1206" s="199"/>
      <c r="AR1206" s="199"/>
      <c r="AS1206" s="199"/>
      <c r="AT1206" s="199"/>
      <c r="AU1206" s="199"/>
    </row>
    <row r="1207" spans="1:47" outlineLevel="1">
      <c r="A1207" s="146">
        <v>602</v>
      </c>
      <c r="B1207" s="149" t="s">
        <v>1507</v>
      </c>
      <c r="C1207" s="165" t="s">
        <v>1508</v>
      </c>
      <c r="D1207" s="189" t="s">
        <v>565</v>
      </c>
      <c r="E1207" s="200">
        <v>2</v>
      </c>
      <c r="F1207" s="200"/>
      <c r="G1207" s="200">
        <f t="shared" ref="G1207" si="36">ROUND(E1207*F1207,2)</f>
        <v>0</v>
      </c>
      <c r="H1207" s="176" t="s">
        <v>953</v>
      </c>
      <c r="I1207" s="199"/>
      <c r="J1207" s="199"/>
      <c r="K1207" s="199"/>
      <c r="L1207" s="199"/>
      <c r="M1207" s="199"/>
      <c r="N1207" s="199"/>
      <c r="O1207" s="199"/>
      <c r="P1207" s="199"/>
      <c r="Q1207" s="199"/>
      <c r="R1207" s="199"/>
      <c r="S1207" s="199"/>
      <c r="T1207" s="199"/>
      <c r="U1207" s="199"/>
      <c r="V1207" s="199"/>
      <c r="W1207" s="199"/>
      <c r="X1207" s="199"/>
      <c r="Y1207" s="199"/>
      <c r="Z1207" s="199"/>
      <c r="AA1207" s="199"/>
      <c r="AB1207" s="199"/>
      <c r="AC1207" s="199"/>
      <c r="AD1207" s="199"/>
      <c r="AE1207" s="199"/>
      <c r="AF1207" s="199"/>
      <c r="AG1207" s="199"/>
      <c r="AH1207" s="199"/>
      <c r="AI1207" s="199"/>
      <c r="AJ1207" s="199"/>
      <c r="AK1207" s="199"/>
      <c r="AL1207" s="199"/>
      <c r="AM1207" s="199"/>
      <c r="AN1207" s="199"/>
      <c r="AO1207" s="199"/>
      <c r="AP1207" s="199"/>
      <c r="AQ1207" s="199"/>
      <c r="AR1207" s="199"/>
      <c r="AS1207" s="199"/>
      <c r="AT1207" s="199"/>
      <c r="AU1207" s="199"/>
    </row>
    <row r="1208" spans="1:47" outlineLevel="1">
      <c r="A1208" s="146"/>
      <c r="B1208" s="149"/>
      <c r="C1208" s="165"/>
      <c r="D1208" s="189"/>
      <c r="E1208" s="200"/>
      <c r="F1208" s="200"/>
      <c r="G1208" s="200"/>
      <c r="H1208" s="176"/>
      <c r="I1208" s="199"/>
      <c r="J1208" s="199"/>
      <c r="K1208" s="199"/>
      <c r="L1208" s="199"/>
      <c r="M1208" s="199"/>
      <c r="N1208" s="199"/>
      <c r="O1208" s="199"/>
      <c r="P1208" s="199"/>
      <c r="Q1208" s="199"/>
      <c r="R1208" s="199"/>
      <c r="S1208" s="199"/>
      <c r="T1208" s="199"/>
      <c r="U1208" s="199"/>
      <c r="V1208" s="199"/>
      <c r="W1208" s="199"/>
      <c r="X1208" s="199"/>
      <c r="Y1208" s="199"/>
      <c r="Z1208" s="199"/>
      <c r="AA1208" s="199"/>
      <c r="AB1208" s="199"/>
      <c r="AC1208" s="199"/>
      <c r="AD1208" s="199"/>
      <c r="AE1208" s="199"/>
      <c r="AF1208" s="199"/>
      <c r="AG1208" s="199"/>
      <c r="AH1208" s="199"/>
      <c r="AI1208" s="199"/>
      <c r="AJ1208" s="199"/>
      <c r="AK1208" s="199"/>
      <c r="AL1208" s="199"/>
      <c r="AM1208" s="199"/>
      <c r="AN1208" s="199"/>
      <c r="AO1208" s="199"/>
      <c r="AP1208" s="199"/>
      <c r="AQ1208" s="199"/>
      <c r="AR1208" s="199"/>
      <c r="AS1208" s="199"/>
      <c r="AT1208" s="199"/>
      <c r="AU1208" s="199"/>
    </row>
    <row r="1209" spans="1:47" outlineLevel="1">
      <c r="A1209" s="146">
        <v>603</v>
      </c>
      <c r="B1209" s="149" t="s">
        <v>1509</v>
      </c>
      <c r="C1209" s="165" t="s">
        <v>1510</v>
      </c>
      <c r="D1209" s="189" t="s">
        <v>565</v>
      </c>
      <c r="E1209" s="200">
        <v>4</v>
      </c>
      <c r="F1209" s="200"/>
      <c r="G1209" s="200">
        <f t="shared" ref="G1209" si="37">ROUND(E1209*F1209,2)</f>
        <v>0</v>
      </c>
      <c r="H1209" s="176" t="s">
        <v>953</v>
      </c>
      <c r="I1209" s="199"/>
      <c r="J1209" s="199"/>
      <c r="K1209" s="199"/>
      <c r="L1209" s="199"/>
      <c r="M1209" s="199"/>
      <c r="N1209" s="199"/>
      <c r="O1209" s="199"/>
      <c r="P1209" s="199"/>
      <c r="Q1209" s="199"/>
      <c r="R1209" s="199"/>
      <c r="S1209" s="199"/>
      <c r="T1209" s="199"/>
      <c r="U1209" s="199"/>
      <c r="V1209" s="199"/>
      <c r="W1209" s="199"/>
      <c r="X1209" s="199"/>
      <c r="Y1209" s="199"/>
      <c r="Z1209" s="199"/>
      <c r="AA1209" s="199"/>
      <c r="AB1209" s="199"/>
      <c r="AC1209" s="199"/>
      <c r="AD1209" s="199"/>
      <c r="AE1209" s="199"/>
      <c r="AF1209" s="199"/>
      <c r="AG1209" s="199"/>
      <c r="AH1209" s="199"/>
      <c r="AI1209" s="199"/>
      <c r="AJ1209" s="199"/>
      <c r="AK1209" s="199"/>
      <c r="AL1209" s="199"/>
      <c r="AM1209" s="199"/>
      <c r="AN1209" s="199"/>
      <c r="AO1209" s="199"/>
      <c r="AP1209" s="199"/>
      <c r="AQ1209" s="199"/>
      <c r="AR1209" s="199"/>
      <c r="AS1209" s="199"/>
      <c r="AT1209" s="199"/>
      <c r="AU1209" s="199"/>
    </row>
    <row r="1210" spans="1:47" outlineLevel="1">
      <c r="A1210" s="146"/>
      <c r="B1210" s="149"/>
      <c r="C1210" s="165"/>
      <c r="D1210" s="189"/>
      <c r="E1210" s="200"/>
      <c r="F1210" s="200"/>
      <c r="G1210" s="200"/>
      <c r="H1210" s="176"/>
      <c r="I1210" s="199"/>
      <c r="J1210" s="199"/>
      <c r="K1210" s="199"/>
      <c r="L1210" s="199"/>
      <c r="M1210" s="199"/>
      <c r="N1210" s="199"/>
      <c r="O1210" s="199"/>
      <c r="P1210" s="199"/>
      <c r="Q1210" s="199"/>
      <c r="R1210" s="199"/>
      <c r="S1210" s="199"/>
      <c r="T1210" s="199"/>
      <c r="U1210" s="199"/>
      <c r="V1210" s="199"/>
      <c r="W1210" s="199"/>
      <c r="X1210" s="199"/>
      <c r="Y1210" s="199"/>
      <c r="Z1210" s="199"/>
      <c r="AA1210" s="199"/>
      <c r="AB1210" s="199"/>
      <c r="AC1210" s="199"/>
      <c r="AD1210" s="199"/>
      <c r="AE1210" s="199"/>
      <c r="AF1210" s="199"/>
      <c r="AG1210" s="199"/>
      <c r="AH1210" s="199"/>
      <c r="AI1210" s="199"/>
      <c r="AJ1210" s="199"/>
      <c r="AK1210" s="199"/>
      <c r="AL1210" s="199"/>
      <c r="AM1210" s="199"/>
      <c r="AN1210" s="199"/>
      <c r="AO1210" s="199"/>
      <c r="AP1210" s="199"/>
      <c r="AQ1210" s="199"/>
      <c r="AR1210" s="199"/>
      <c r="AS1210" s="199"/>
      <c r="AT1210" s="199"/>
      <c r="AU1210" s="199"/>
    </row>
    <row r="1211" spans="1:47" outlineLevel="1">
      <c r="A1211" s="146"/>
      <c r="B1211" s="149"/>
      <c r="C1211" s="165"/>
      <c r="D1211" s="189"/>
      <c r="E1211" s="200"/>
      <c r="F1211" s="200"/>
      <c r="G1211" s="200"/>
      <c r="H1211" s="176"/>
      <c r="I1211" s="199"/>
      <c r="J1211" s="199"/>
      <c r="K1211" s="199"/>
      <c r="L1211" s="199"/>
      <c r="M1211" s="199"/>
      <c r="N1211" s="199"/>
      <c r="O1211" s="199"/>
      <c r="P1211" s="199"/>
      <c r="Q1211" s="199"/>
      <c r="R1211" s="199"/>
      <c r="S1211" s="199"/>
      <c r="T1211" s="199"/>
      <c r="U1211" s="199"/>
      <c r="V1211" s="199"/>
      <c r="W1211" s="199"/>
      <c r="X1211" s="199"/>
      <c r="Y1211" s="199"/>
      <c r="Z1211" s="199"/>
      <c r="AA1211" s="199"/>
      <c r="AB1211" s="199"/>
      <c r="AC1211" s="199"/>
      <c r="AD1211" s="199"/>
      <c r="AE1211" s="199"/>
      <c r="AF1211" s="199"/>
      <c r="AG1211" s="199"/>
      <c r="AH1211" s="199"/>
      <c r="AI1211" s="199"/>
      <c r="AJ1211" s="199"/>
      <c r="AK1211" s="199"/>
      <c r="AL1211" s="199"/>
      <c r="AM1211" s="199"/>
      <c r="AN1211" s="199"/>
      <c r="AO1211" s="199"/>
      <c r="AP1211" s="199"/>
      <c r="AQ1211" s="199"/>
      <c r="AR1211" s="199"/>
      <c r="AS1211" s="199"/>
      <c r="AT1211" s="199"/>
      <c r="AU1211" s="199"/>
    </row>
    <row r="1212" spans="1:47" outlineLevel="1">
      <c r="A1212" s="146">
        <v>604</v>
      </c>
      <c r="B1212" s="149" t="s">
        <v>1511</v>
      </c>
      <c r="C1212" s="165" t="s">
        <v>1512</v>
      </c>
      <c r="D1212" s="189" t="s">
        <v>124</v>
      </c>
      <c r="E1212" s="200">
        <v>1</v>
      </c>
      <c r="F1212" s="200"/>
      <c r="G1212" s="200">
        <f t="shared" ref="G1212" si="38">ROUND(E1212*F1212,2)</f>
        <v>0</v>
      </c>
      <c r="H1212" s="176" t="s">
        <v>953</v>
      </c>
      <c r="I1212" s="199"/>
      <c r="J1212" s="199"/>
      <c r="K1212" s="199"/>
      <c r="L1212" s="199"/>
      <c r="M1212" s="199"/>
      <c r="N1212" s="199"/>
      <c r="O1212" s="199"/>
      <c r="P1212" s="199"/>
      <c r="Q1212" s="199"/>
      <c r="R1212" s="199"/>
      <c r="S1212" s="199"/>
      <c r="T1212" s="199"/>
      <c r="U1212" s="199"/>
      <c r="V1212" s="199"/>
      <c r="W1212" s="199"/>
      <c r="X1212" s="199"/>
      <c r="Y1212" s="199"/>
      <c r="Z1212" s="199"/>
      <c r="AA1212" s="199"/>
      <c r="AB1212" s="199"/>
      <c r="AC1212" s="199"/>
      <c r="AD1212" s="199"/>
      <c r="AE1212" s="199"/>
      <c r="AF1212" s="199"/>
      <c r="AG1212" s="199"/>
      <c r="AH1212" s="199"/>
      <c r="AI1212" s="199"/>
      <c r="AJ1212" s="199"/>
      <c r="AK1212" s="199"/>
      <c r="AL1212" s="199"/>
      <c r="AM1212" s="199"/>
      <c r="AN1212" s="199"/>
      <c r="AO1212" s="199"/>
      <c r="AP1212" s="199"/>
      <c r="AQ1212" s="199"/>
      <c r="AR1212" s="199"/>
      <c r="AS1212" s="199"/>
      <c r="AT1212" s="199"/>
      <c r="AU1212" s="199"/>
    </row>
    <row r="1213" spans="1:47" outlineLevel="1">
      <c r="A1213" s="146"/>
      <c r="B1213" s="149"/>
      <c r="C1213" s="165" t="s">
        <v>1513</v>
      </c>
      <c r="D1213" s="189"/>
      <c r="E1213" s="200"/>
      <c r="F1213" s="200"/>
      <c r="G1213" s="200"/>
      <c r="H1213" s="176"/>
      <c r="I1213" s="199"/>
      <c r="J1213" s="199"/>
      <c r="K1213" s="199"/>
      <c r="L1213" s="199"/>
      <c r="M1213" s="199"/>
      <c r="N1213" s="199"/>
      <c r="O1213" s="199"/>
      <c r="P1213" s="199"/>
      <c r="Q1213" s="199"/>
      <c r="R1213" s="199"/>
      <c r="S1213" s="199"/>
      <c r="T1213" s="199"/>
      <c r="U1213" s="199"/>
      <c r="V1213" s="199"/>
      <c r="W1213" s="199"/>
      <c r="X1213" s="199"/>
      <c r="Y1213" s="199"/>
      <c r="Z1213" s="199"/>
      <c r="AA1213" s="199"/>
      <c r="AB1213" s="199"/>
      <c r="AC1213" s="199"/>
      <c r="AD1213" s="199"/>
      <c r="AE1213" s="199"/>
      <c r="AF1213" s="199"/>
      <c r="AG1213" s="199"/>
      <c r="AH1213" s="199"/>
      <c r="AI1213" s="199"/>
      <c r="AJ1213" s="199"/>
      <c r="AK1213" s="199"/>
      <c r="AL1213" s="199"/>
      <c r="AM1213" s="199"/>
      <c r="AN1213" s="199"/>
      <c r="AO1213" s="199"/>
      <c r="AP1213" s="199"/>
      <c r="AQ1213" s="199"/>
      <c r="AR1213" s="199"/>
      <c r="AS1213" s="199"/>
      <c r="AT1213" s="199"/>
      <c r="AU1213" s="199"/>
    </row>
    <row r="1214" spans="1:47" outlineLevel="1">
      <c r="A1214" s="146"/>
      <c r="B1214" s="149"/>
      <c r="C1214" s="165" t="s">
        <v>1514</v>
      </c>
      <c r="D1214" s="189"/>
      <c r="E1214" s="200"/>
      <c r="F1214" s="200"/>
      <c r="G1214" s="200"/>
      <c r="H1214" s="176"/>
      <c r="I1214" s="199"/>
      <c r="J1214" s="199"/>
      <c r="K1214" s="199"/>
      <c r="L1214" s="199"/>
      <c r="M1214" s="199"/>
      <c r="N1214" s="199"/>
      <c r="O1214" s="199"/>
      <c r="P1214" s="199"/>
      <c r="Q1214" s="199"/>
      <c r="R1214" s="199"/>
      <c r="S1214" s="199"/>
      <c r="T1214" s="199"/>
      <c r="U1214" s="199"/>
      <c r="V1214" s="199"/>
      <c r="W1214" s="199"/>
      <c r="X1214" s="199"/>
      <c r="Y1214" s="199"/>
      <c r="Z1214" s="199"/>
      <c r="AA1214" s="199"/>
      <c r="AB1214" s="199"/>
      <c r="AC1214" s="199"/>
      <c r="AD1214" s="199"/>
      <c r="AE1214" s="199"/>
      <c r="AF1214" s="199"/>
      <c r="AG1214" s="199"/>
      <c r="AH1214" s="199"/>
      <c r="AI1214" s="199"/>
      <c r="AJ1214" s="199"/>
      <c r="AK1214" s="199"/>
      <c r="AL1214" s="199"/>
      <c r="AM1214" s="199"/>
      <c r="AN1214" s="199"/>
      <c r="AO1214" s="199"/>
      <c r="AP1214" s="199"/>
      <c r="AQ1214" s="199"/>
      <c r="AR1214" s="199"/>
      <c r="AS1214" s="199"/>
      <c r="AT1214" s="199"/>
      <c r="AU1214" s="199"/>
    </row>
    <row r="1215" spans="1:47" outlineLevel="1">
      <c r="A1215" s="146">
        <v>605</v>
      </c>
      <c r="B1215" s="149" t="s">
        <v>1515</v>
      </c>
      <c r="C1215" s="165" t="s">
        <v>1516</v>
      </c>
      <c r="D1215" s="189" t="s">
        <v>124</v>
      </c>
      <c r="E1215" s="200">
        <v>1</v>
      </c>
      <c r="F1215" s="200"/>
      <c r="G1215" s="200">
        <f t="shared" ref="G1215" si="39">ROUND(E1215*F1215,2)</f>
        <v>0</v>
      </c>
      <c r="H1215" s="176" t="s">
        <v>953</v>
      </c>
      <c r="I1215" s="199"/>
      <c r="J1215" s="199"/>
      <c r="K1215" s="199"/>
      <c r="L1215" s="199"/>
      <c r="M1215" s="199"/>
      <c r="N1215" s="199"/>
      <c r="O1215" s="199"/>
      <c r="P1215" s="199"/>
      <c r="Q1215" s="199"/>
      <c r="R1215" s="199"/>
      <c r="S1215" s="199"/>
      <c r="T1215" s="199"/>
      <c r="U1215" s="199"/>
      <c r="V1215" s="199"/>
      <c r="W1215" s="199"/>
      <c r="X1215" s="199"/>
      <c r="Y1215" s="199"/>
      <c r="Z1215" s="199"/>
      <c r="AA1215" s="199"/>
      <c r="AB1215" s="199"/>
      <c r="AC1215" s="199"/>
      <c r="AD1215" s="199"/>
      <c r="AE1215" s="199"/>
      <c r="AF1215" s="199"/>
      <c r="AG1215" s="199"/>
      <c r="AH1215" s="199"/>
      <c r="AI1215" s="199"/>
      <c r="AJ1215" s="199"/>
      <c r="AK1215" s="199"/>
      <c r="AL1215" s="199"/>
      <c r="AM1215" s="199"/>
      <c r="AN1215" s="199"/>
      <c r="AO1215" s="199"/>
      <c r="AP1215" s="199"/>
      <c r="AQ1215" s="199"/>
      <c r="AR1215" s="199"/>
      <c r="AS1215" s="199"/>
      <c r="AT1215" s="199"/>
      <c r="AU1215" s="199"/>
    </row>
    <row r="1216" spans="1:47" outlineLevel="1">
      <c r="A1216" s="146"/>
      <c r="B1216" s="149"/>
      <c r="C1216" s="165" t="s">
        <v>1466</v>
      </c>
      <c r="D1216" s="189"/>
      <c r="E1216" s="200"/>
      <c r="F1216" s="200"/>
      <c r="G1216" s="200"/>
      <c r="H1216" s="176"/>
      <c r="I1216" s="199"/>
      <c r="J1216" s="199"/>
      <c r="K1216" s="199"/>
      <c r="L1216" s="199"/>
      <c r="M1216" s="199"/>
      <c r="N1216" s="199"/>
      <c r="O1216" s="199"/>
      <c r="P1216" s="199"/>
      <c r="Q1216" s="199"/>
      <c r="R1216" s="199"/>
      <c r="S1216" s="199"/>
      <c r="T1216" s="199"/>
      <c r="U1216" s="199"/>
      <c r="V1216" s="199"/>
      <c r="W1216" s="199"/>
      <c r="X1216" s="199"/>
      <c r="Y1216" s="199"/>
      <c r="Z1216" s="199"/>
      <c r="AA1216" s="199"/>
      <c r="AB1216" s="199"/>
      <c r="AC1216" s="199"/>
      <c r="AD1216" s="199"/>
      <c r="AE1216" s="199"/>
      <c r="AF1216" s="199"/>
      <c r="AG1216" s="199"/>
      <c r="AH1216" s="199"/>
      <c r="AI1216" s="199"/>
      <c r="AJ1216" s="199"/>
      <c r="AK1216" s="199"/>
      <c r="AL1216" s="199"/>
      <c r="AM1216" s="199"/>
      <c r="AN1216" s="199"/>
      <c r="AO1216" s="199"/>
      <c r="AP1216" s="199"/>
      <c r="AQ1216" s="199"/>
      <c r="AR1216" s="199"/>
      <c r="AS1216" s="199"/>
      <c r="AT1216" s="199"/>
      <c r="AU1216" s="199"/>
    </row>
    <row r="1217" spans="1:47" outlineLevel="1">
      <c r="A1217" s="146">
        <v>606</v>
      </c>
      <c r="B1217" s="149" t="s">
        <v>1517</v>
      </c>
      <c r="C1217" s="165" t="s">
        <v>1518</v>
      </c>
      <c r="D1217" s="189" t="s">
        <v>124</v>
      </c>
      <c r="E1217" s="200">
        <v>1</v>
      </c>
      <c r="F1217" s="200"/>
      <c r="G1217" s="200">
        <f t="shared" ref="G1217" si="40">ROUND(E1217*F1217,2)</f>
        <v>0</v>
      </c>
      <c r="H1217" s="176" t="s">
        <v>953</v>
      </c>
      <c r="I1217" s="199"/>
      <c r="J1217" s="199"/>
      <c r="K1217" s="199"/>
      <c r="L1217" s="199"/>
      <c r="M1217" s="199"/>
      <c r="N1217" s="199"/>
      <c r="O1217" s="199"/>
      <c r="P1217" s="199"/>
      <c r="Q1217" s="199"/>
      <c r="R1217" s="199"/>
      <c r="S1217" s="199"/>
      <c r="T1217" s="199"/>
      <c r="U1217" s="199"/>
      <c r="V1217" s="199"/>
      <c r="W1217" s="199"/>
      <c r="X1217" s="199"/>
      <c r="Y1217" s="199"/>
      <c r="Z1217" s="199"/>
      <c r="AA1217" s="199"/>
      <c r="AB1217" s="199"/>
      <c r="AC1217" s="199"/>
      <c r="AD1217" s="199"/>
      <c r="AE1217" s="199"/>
      <c r="AF1217" s="199"/>
      <c r="AG1217" s="199"/>
      <c r="AH1217" s="199"/>
      <c r="AI1217" s="199"/>
      <c r="AJ1217" s="199"/>
      <c r="AK1217" s="199"/>
      <c r="AL1217" s="199"/>
      <c r="AM1217" s="199"/>
      <c r="AN1217" s="199"/>
      <c r="AO1217" s="199"/>
      <c r="AP1217" s="199"/>
      <c r="AQ1217" s="199"/>
      <c r="AR1217" s="199"/>
      <c r="AS1217" s="199"/>
      <c r="AT1217" s="199"/>
      <c r="AU1217" s="199"/>
    </row>
    <row r="1218" spans="1:47" outlineLevel="1">
      <c r="A1218" s="146"/>
      <c r="B1218" s="149"/>
      <c r="C1218" s="165"/>
      <c r="D1218" s="189"/>
      <c r="E1218" s="200"/>
      <c r="F1218" s="200"/>
      <c r="G1218" s="200"/>
      <c r="H1218" s="176"/>
      <c r="I1218" s="199"/>
      <c r="J1218" s="199"/>
      <c r="K1218" s="199"/>
      <c r="L1218" s="199"/>
      <c r="M1218" s="199"/>
      <c r="N1218" s="199"/>
      <c r="O1218" s="199"/>
      <c r="P1218" s="199"/>
      <c r="Q1218" s="199"/>
      <c r="R1218" s="199"/>
      <c r="S1218" s="199"/>
      <c r="T1218" s="199"/>
      <c r="U1218" s="199"/>
      <c r="V1218" s="199"/>
      <c r="W1218" s="199"/>
      <c r="X1218" s="199"/>
      <c r="Y1218" s="199"/>
      <c r="Z1218" s="199"/>
      <c r="AA1218" s="199"/>
      <c r="AB1218" s="199"/>
      <c r="AC1218" s="199"/>
      <c r="AD1218" s="199"/>
      <c r="AE1218" s="199"/>
      <c r="AF1218" s="199"/>
      <c r="AG1218" s="199"/>
      <c r="AH1218" s="199"/>
      <c r="AI1218" s="199"/>
      <c r="AJ1218" s="199"/>
      <c r="AK1218" s="199"/>
      <c r="AL1218" s="199"/>
      <c r="AM1218" s="199"/>
      <c r="AN1218" s="199"/>
      <c r="AO1218" s="199"/>
      <c r="AP1218" s="199"/>
      <c r="AQ1218" s="199"/>
      <c r="AR1218" s="199"/>
      <c r="AS1218" s="199"/>
      <c r="AT1218" s="199"/>
      <c r="AU1218" s="199"/>
    </row>
    <row r="1219" spans="1:47" outlineLevel="1">
      <c r="A1219" s="146">
        <v>607</v>
      </c>
      <c r="B1219" s="149" t="s">
        <v>1519</v>
      </c>
      <c r="C1219" s="165" t="s">
        <v>1520</v>
      </c>
      <c r="D1219" s="189" t="s">
        <v>124</v>
      </c>
      <c r="E1219" s="200">
        <v>1</v>
      </c>
      <c r="F1219" s="200"/>
      <c r="G1219" s="200">
        <f t="shared" ref="G1219" si="41">ROUND(E1219*F1219,2)</f>
        <v>0</v>
      </c>
      <c r="H1219" s="176" t="s">
        <v>953</v>
      </c>
      <c r="I1219" s="199"/>
      <c r="J1219" s="199"/>
      <c r="K1219" s="199"/>
      <c r="L1219" s="199"/>
      <c r="M1219" s="199"/>
      <c r="N1219" s="199"/>
      <c r="O1219" s="199"/>
      <c r="P1219" s="199"/>
      <c r="Q1219" s="199"/>
      <c r="R1219" s="199"/>
      <c r="S1219" s="199"/>
      <c r="T1219" s="199"/>
      <c r="U1219" s="199"/>
      <c r="V1219" s="199"/>
      <c r="W1219" s="199"/>
      <c r="X1219" s="199"/>
      <c r="Y1219" s="199"/>
      <c r="Z1219" s="199"/>
      <c r="AA1219" s="199"/>
      <c r="AB1219" s="199"/>
      <c r="AC1219" s="199"/>
      <c r="AD1219" s="199"/>
      <c r="AE1219" s="199"/>
      <c r="AF1219" s="199"/>
      <c r="AG1219" s="199"/>
      <c r="AH1219" s="199"/>
      <c r="AI1219" s="199"/>
      <c r="AJ1219" s="199"/>
      <c r="AK1219" s="199"/>
      <c r="AL1219" s="199"/>
      <c r="AM1219" s="199"/>
      <c r="AN1219" s="199"/>
      <c r="AO1219" s="199"/>
      <c r="AP1219" s="199"/>
      <c r="AQ1219" s="199"/>
      <c r="AR1219" s="199"/>
      <c r="AS1219" s="199"/>
      <c r="AT1219" s="199"/>
      <c r="AU1219" s="199"/>
    </row>
    <row r="1220" spans="1:47" outlineLevel="1">
      <c r="A1220" s="146"/>
      <c r="B1220" s="149"/>
      <c r="C1220" s="165" t="s">
        <v>1469</v>
      </c>
      <c r="D1220" s="189"/>
      <c r="E1220" s="200"/>
      <c r="F1220" s="200"/>
      <c r="G1220" s="200"/>
      <c r="H1220" s="176"/>
      <c r="I1220" s="199"/>
      <c r="J1220" s="199"/>
      <c r="K1220" s="199"/>
      <c r="L1220" s="199"/>
      <c r="M1220" s="199"/>
      <c r="N1220" s="199"/>
      <c r="O1220" s="199"/>
      <c r="P1220" s="199"/>
      <c r="Q1220" s="199"/>
      <c r="R1220" s="199"/>
      <c r="S1220" s="199"/>
      <c r="T1220" s="199"/>
      <c r="U1220" s="199"/>
      <c r="V1220" s="199"/>
      <c r="W1220" s="199"/>
      <c r="X1220" s="199"/>
      <c r="Y1220" s="199"/>
      <c r="Z1220" s="199"/>
      <c r="AA1220" s="199"/>
      <c r="AB1220" s="199"/>
      <c r="AC1220" s="199"/>
      <c r="AD1220" s="199"/>
      <c r="AE1220" s="199"/>
      <c r="AF1220" s="199"/>
      <c r="AG1220" s="199"/>
      <c r="AH1220" s="199"/>
      <c r="AI1220" s="199"/>
      <c r="AJ1220" s="199"/>
      <c r="AK1220" s="199"/>
      <c r="AL1220" s="199"/>
      <c r="AM1220" s="199"/>
      <c r="AN1220" s="199"/>
      <c r="AO1220" s="199"/>
      <c r="AP1220" s="199"/>
      <c r="AQ1220" s="199"/>
      <c r="AR1220" s="199"/>
      <c r="AS1220" s="199"/>
      <c r="AT1220" s="199"/>
      <c r="AU1220" s="199"/>
    </row>
    <row r="1221" spans="1:47" outlineLevel="1">
      <c r="A1221" s="146">
        <v>608</v>
      </c>
      <c r="B1221" s="149" t="s">
        <v>1521</v>
      </c>
      <c r="C1221" s="165" t="s">
        <v>1468</v>
      </c>
      <c r="D1221" s="189" t="s">
        <v>124</v>
      </c>
      <c r="E1221" s="200">
        <v>2</v>
      </c>
      <c r="F1221" s="200"/>
      <c r="G1221" s="200">
        <f t="shared" ref="G1221" si="42">ROUND(E1221*F1221,2)</f>
        <v>0</v>
      </c>
      <c r="H1221" s="176" t="s">
        <v>953</v>
      </c>
      <c r="I1221" s="199"/>
      <c r="J1221" s="199"/>
      <c r="K1221" s="199"/>
      <c r="L1221" s="199"/>
      <c r="M1221" s="199"/>
      <c r="N1221" s="199"/>
      <c r="O1221" s="199"/>
      <c r="P1221" s="199"/>
      <c r="Q1221" s="199"/>
      <c r="R1221" s="199"/>
      <c r="S1221" s="199"/>
      <c r="T1221" s="199"/>
      <c r="U1221" s="199"/>
      <c r="V1221" s="199"/>
      <c r="W1221" s="199"/>
      <c r="X1221" s="199"/>
      <c r="Y1221" s="199"/>
      <c r="Z1221" s="199"/>
      <c r="AA1221" s="199"/>
      <c r="AB1221" s="199"/>
      <c r="AC1221" s="199"/>
      <c r="AD1221" s="199"/>
      <c r="AE1221" s="199"/>
      <c r="AF1221" s="199"/>
      <c r="AG1221" s="199"/>
      <c r="AH1221" s="199"/>
      <c r="AI1221" s="199"/>
      <c r="AJ1221" s="199"/>
      <c r="AK1221" s="199"/>
      <c r="AL1221" s="199"/>
      <c r="AM1221" s="199"/>
      <c r="AN1221" s="199"/>
      <c r="AO1221" s="199"/>
      <c r="AP1221" s="199"/>
      <c r="AQ1221" s="199"/>
      <c r="AR1221" s="199"/>
      <c r="AS1221" s="199"/>
      <c r="AT1221" s="199"/>
      <c r="AU1221" s="199"/>
    </row>
    <row r="1222" spans="1:47" outlineLevel="1">
      <c r="A1222" s="146"/>
      <c r="B1222" s="149"/>
      <c r="C1222" s="165" t="s">
        <v>1469</v>
      </c>
      <c r="D1222" s="189"/>
      <c r="E1222" s="200"/>
      <c r="F1222" s="200"/>
      <c r="G1222" s="200"/>
      <c r="H1222" s="176"/>
      <c r="I1222" s="199"/>
      <c r="J1222" s="199"/>
      <c r="K1222" s="199"/>
      <c r="L1222" s="199"/>
      <c r="M1222" s="199"/>
      <c r="N1222" s="199"/>
      <c r="O1222" s="199"/>
      <c r="P1222" s="199"/>
      <c r="Q1222" s="199"/>
      <c r="R1222" s="199"/>
      <c r="S1222" s="199"/>
      <c r="T1222" s="199"/>
      <c r="U1222" s="199"/>
      <c r="V1222" s="199"/>
      <c r="W1222" s="199"/>
      <c r="X1222" s="199"/>
      <c r="Y1222" s="199"/>
      <c r="Z1222" s="199"/>
      <c r="AA1222" s="199"/>
      <c r="AB1222" s="199"/>
      <c r="AC1222" s="199"/>
      <c r="AD1222" s="199"/>
      <c r="AE1222" s="199"/>
      <c r="AF1222" s="199"/>
      <c r="AG1222" s="199"/>
      <c r="AH1222" s="199"/>
      <c r="AI1222" s="199"/>
      <c r="AJ1222" s="199"/>
      <c r="AK1222" s="199"/>
      <c r="AL1222" s="199"/>
      <c r="AM1222" s="199"/>
      <c r="AN1222" s="199"/>
      <c r="AO1222" s="199"/>
      <c r="AP1222" s="199"/>
      <c r="AQ1222" s="199"/>
      <c r="AR1222" s="199"/>
      <c r="AS1222" s="199"/>
      <c r="AT1222" s="199"/>
      <c r="AU1222" s="199"/>
    </row>
    <row r="1223" spans="1:47" outlineLevel="1">
      <c r="A1223" s="146">
        <v>609</v>
      </c>
      <c r="B1223" s="149" t="s">
        <v>1522</v>
      </c>
      <c r="C1223" s="165" t="s">
        <v>1523</v>
      </c>
      <c r="D1223" s="189" t="s">
        <v>124</v>
      </c>
      <c r="E1223" s="200">
        <v>1</v>
      </c>
      <c r="F1223" s="200"/>
      <c r="G1223" s="200">
        <f t="shared" ref="G1223" si="43">ROUND(E1223*F1223,2)</f>
        <v>0</v>
      </c>
      <c r="H1223" s="176" t="s">
        <v>953</v>
      </c>
      <c r="I1223" s="199"/>
      <c r="J1223" s="199"/>
      <c r="K1223" s="199"/>
      <c r="L1223" s="199"/>
      <c r="M1223" s="199"/>
      <c r="N1223" s="199"/>
      <c r="O1223" s="199"/>
      <c r="P1223" s="199"/>
      <c r="Q1223" s="199"/>
      <c r="R1223" s="199"/>
      <c r="S1223" s="199"/>
      <c r="T1223" s="199"/>
      <c r="U1223" s="199"/>
      <c r="V1223" s="199"/>
      <c r="W1223" s="199"/>
      <c r="X1223" s="199"/>
      <c r="Y1223" s="199"/>
      <c r="Z1223" s="199"/>
      <c r="AA1223" s="199"/>
      <c r="AB1223" s="199"/>
      <c r="AC1223" s="199"/>
      <c r="AD1223" s="199"/>
      <c r="AE1223" s="199"/>
      <c r="AF1223" s="199"/>
      <c r="AG1223" s="199"/>
      <c r="AH1223" s="199"/>
      <c r="AI1223" s="199"/>
      <c r="AJ1223" s="199"/>
      <c r="AK1223" s="199"/>
      <c r="AL1223" s="199"/>
      <c r="AM1223" s="199"/>
      <c r="AN1223" s="199"/>
      <c r="AO1223" s="199"/>
      <c r="AP1223" s="199"/>
      <c r="AQ1223" s="199"/>
      <c r="AR1223" s="199"/>
      <c r="AS1223" s="199"/>
      <c r="AT1223" s="199"/>
      <c r="AU1223" s="199"/>
    </row>
    <row r="1224" spans="1:47" outlineLevel="1">
      <c r="A1224" s="146"/>
      <c r="B1224" s="149"/>
      <c r="C1224" s="165" t="s">
        <v>1469</v>
      </c>
      <c r="D1224" s="189"/>
      <c r="E1224" s="200"/>
      <c r="F1224" s="200"/>
      <c r="G1224" s="200"/>
      <c r="H1224" s="176"/>
      <c r="I1224" s="199"/>
      <c r="J1224" s="199"/>
      <c r="K1224" s="199"/>
      <c r="L1224" s="199"/>
      <c r="M1224" s="199"/>
      <c r="N1224" s="199"/>
      <c r="O1224" s="199"/>
      <c r="P1224" s="199"/>
      <c r="Q1224" s="199"/>
      <c r="R1224" s="199"/>
      <c r="S1224" s="199"/>
      <c r="T1224" s="199"/>
      <c r="U1224" s="199"/>
      <c r="V1224" s="199"/>
      <c r="W1224" s="199"/>
      <c r="X1224" s="199"/>
      <c r="Y1224" s="199"/>
      <c r="Z1224" s="199"/>
      <c r="AA1224" s="199"/>
      <c r="AB1224" s="199"/>
      <c r="AC1224" s="199"/>
      <c r="AD1224" s="199"/>
      <c r="AE1224" s="199"/>
      <c r="AF1224" s="199"/>
      <c r="AG1224" s="199"/>
      <c r="AH1224" s="199"/>
      <c r="AI1224" s="199"/>
      <c r="AJ1224" s="199"/>
      <c r="AK1224" s="199"/>
      <c r="AL1224" s="199"/>
      <c r="AM1224" s="199"/>
      <c r="AN1224" s="199"/>
      <c r="AO1224" s="199"/>
      <c r="AP1224" s="199"/>
      <c r="AQ1224" s="199"/>
      <c r="AR1224" s="199"/>
      <c r="AS1224" s="199"/>
      <c r="AT1224" s="199"/>
      <c r="AU1224" s="199"/>
    </row>
    <row r="1225" spans="1:47" outlineLevel="1">
      <c r="A1225" s="146">
        <v>610</v>
      </c>
      <c r="B1225" s="149" t="s">
        <v>1524</v>
      </c>
      <c r="C1225" s="165" t="s">
        <v>1525</v>
      </c>
      <c r="D1225" s="189" t="s">
        <v>124</v>
      </c>
      <c r="E1225" s="200">
        <v>1</v>
      </c>
      <c r="F1225" s="200"/>
      <c r="G1225" s="200">
        <f t="shared" ref="G1225" si="44">ROUND(E1225*F1225,2)</f>
        <v>0</v>
      </c>
      <c r="H1225" s="176" t="s">
        <v>953</v>
      </c>
      <c r="I1225" s="199"/>
      <c r="J1225" s="199"/>
      <c r="K1225" s="199"/>
      <c r="L1225" s="199"/>
      <c r="M1225" s="199"/>
      <c r="N1225" s="199"/>
      <c r="O1225" s="199"/>
      <c r="P1225" s="199"/>
      <c r="Q1225" s="199"/>
      <c r="R1225" s="199"/>
      <c r="S1225" s="199"/>
      <c r="T1225" s="199"/>
      <c r="U1225" s="199"/>
      <c r="V1225" s="199"/>
      <c r="W1225" s="199"/>
      <c r="X1225" s="199"/>
      <c r="Y1225" s="199"/>
      <c r="Z1225" s="199"/>
      <c r="AA1225" s="199"/>
      <c r="AB1225" s="199"/>
      <c r="AC1225" s="199"/>
      <c r="AD1225" s="199"/>
      <c r="AE1225" s="199"/>
      <c r="AF1225" s="199"/>
      <c r="AG1225" s="199"/>
      <c r="AH1225" s="199"/>
      <c r="AI1225" s="199"/>
      <c r="AJ1225" s="199"/>
      <c r="AK1225" s="199"/>
      <c r="AL1225" s="199"/>
      <c r="AM1225" s="199"/>
      <c r="AN1225" s="199"/>
      <c r="AO1225" s="199"/>
      <c r="AP1225" s="199"/>
      <c r="AQ1225" s="199"/>
      <c r="AR1225" s="199"/>
      <c r="AS1225" s="199"/>
      <c r="AT1225" s="199"/>
      <c r="AU1225" s="199"/>
    </row>
    <row r="1226" spans="1:47" outlineLevel="1">
      <c r="A1226" s="146"/>
      <c r="B1226" s="149"/>
      <c r="C1226" s="165" t="s">
        <v>1526</v>
      </c>
      <c r="D1226" s="189"/>
      <c r="E1226" s="200"/>
      <c r="F1226" s="200"/>
      <c r="G1226" s="200"/>
      <c r="H1226" s="176"/>
      <c r="I1226" s="199"/>
      <c r="J1226" s="199"/>
      <c r="K1226" s="199"/>
      <c r="L1226" s="199"/>
      <c r="M1226" s="199"/>
      <c r="N1226" s="199"/>
      <c r="O1226" s="199"/>
      <c r="P1226" s="199"/>
      <c r="Q1226" s="199"/>
      <c r="R1226" s="199"/>
      <c r="S1226" s="199"/>
      <c r="T1226" s="199"/>
      <c r="U1226" s="199"/>
      <c r="V1226" s="199"/>
      <c r="W1226" s="199"/>
      <c r="X1226" s="199"/>
      <c r="Y1226" s="199"/>
      <c r="Z1226" s="199"/>
      <c r="AA1226" s="199"/>
      <c r="AB1226" s="199"/>
      <c r="AC1226" s="199"/>
      <c r="AD1226" s="199"/>
      <c r="AE1226" s="199"/>
      <c r="AF1226" s="199"/>
      <c r="AG1226" s="199"/>
      <c r="AH1226" s="199"/>
      <c r="AI1226" s="199"/>
      <c r="AJ1226" s="199"/>
      <c r="AK1226" s="199"/>
      <c r="AL1226" s="199"/>
      <c r="AM1226" s="199"/>
      <c r="AN1226" s="199"/>
      <c r="AO1226" s="199"/>
      <c r="AP1226" s="199"/>
      <c r="AQ1226" s="199"/>
      <c r="AR1226" s="199"/>
      <c r="AS1226" s="199"/>
      <c r="AT1226" s="199"/>
      <c r="AU1226" s="199"/>
    </row>
    <row r="1227" spans="1:47" outlineLevel="1">
      <c r="A1227" s="146">
        <v>611</v>
      </c>
      <c r="B1227" s="149" t="s">
        <v>1527</v>
      </c>
      <c r="C1227" s="165" t="s">
        <v>1528</v>
      </c>
      <c r="D1227" s="189" t="s">
        <v>124</v>
      </c>
      <c r="E1227" s="200">
        <v>1</v>
      </c>
      <c r="F1227" s="200"/>
      <c r="G1227" s="200">
        <f t="shared" ref="G1227" si="45">ROUND(E1227*F1227,2)</f>
        <v>0</v>
      </c>
      <c r="H1227" s="176" t="s">
        <v>953</v>
      </c>
      <c r="I1227" s="199"/>
      <c r="J1227" s="199"/>
      <c r="K1227" s="199"/>
      <c r="L1227" s="199"/>
      <c r="M1227" s="199"/>
      <c r="N1227" s="199"/>
      <c r="O1227" s="199"/>
      <c r="P1227" s="199"/>
      <c r="Q1227" s="199"/>
      <c r="R1227" s="199"/>
      <c r="S1227" s="199"/>
      <c r="T1227" s="199"/>
      <c r="U1227" s="199"/>
      <c r="V1227" s="199"/>
      <c r="W1227" s="199"/>
      <c r="X1227" s="199"/>
      <c r="Y1227" s="199"/>
      <c r="Z1227" s="199"/>
      <c r="AA1227" s="199"/>
      <c r="AB1227" s="199"/>
      <c r="AC1227" s="199"/>
      <c r="AD1227" s="199"/>
      <c r="AE1227" s="199"/>
      <c r="AF1227" s="199"/>
      <c r="AG1227" s="199"/>
      <c r="AH1227" s="199"/>
      <c r="AI1227" s="199"/>
      <c r="AJ1227" s="199"/>
      <c r="AK1227" s="199"/>
      <c r="AL1227" s="199"/>
      <c r="AM1227" s="199"/>
      <c r="AN1227" s="199"/>
      <c r="AO1227" s="199"/>
      <c r="AP1227" s="199"/>
      <c r="AQ1227" s="199"/>
      <c r="AR1227" s="199"/>
      <c r="AS1227" s="199"/>
      <c r="AT1227" s="199"/>
      <c r="AU1227" s="199"/>
    </row>
    <row r="1228" spans="1:47" outlineLevel="1">
      <c r="A1228" s="146"/>
      <c r="B1228" s="149"/>
      <c r="C1228" s="165" t="s">
        <v>1477</v>
      </c>
      <c r="D1228" s="189"/>
      <c r="E1228" s="200"/>
      <c r="F1228" s="200"/>
      <c r="G1228" s="200"/>
      <c r="H1228" s="176"/>
      <c r="I1228" s="199"/>
      <c r="J1228" s="199"/>
      <c r="K1228" s="199"/>
      <c r="L1228" s="199"/>
      <c r="M1228" s="199"/>
      <c r="N1228" s="199"/>
      <c r="O1228" s="199"/>
      <c r="P1228" s="199"/>
      <c r="Q1228" s="199"/>
      <c r="R1228" s="199"/>
      <c r="S1228" s="199"/>
      <c r="T1228" s="199"/>
      <c r="U1228" s="199"/>
      <c r="V1228" s="199"/>
      <c r="W1228" s="199"/>
      <c r="X1228" s="199"/>
      <c r="Y1228" s="199"/>
      <c r="Z1228" s="199"/>
      <c r="AA1228" s="199"/>
      <c r="AB1228" s="199"/>
      <c r="AC1228" s="199"/>
      <c r="AD1228" s="199"/>
      <c r="AE1228" s="199"/>
      <c r="AF1228" s="199"/>
      <c r="AG1228" s="199"/>
      <c r="AH1228" s="199"/>
      <c r="AI1228" s="199"/>
      <c r="AJ1228" s="199"/>
      <c r="AK1228" s="199"/>
      <c r="AL1228" s="199"/>
      <c r="AM1228" s="199"/>
      <c r="AN1228" s="199"/>
      <c r="AO1228" s="199"/>
      <c r="AP1228" s="199"/>
      <c r="AQ1228" s="199"/>
      <c r="AR1228" s="199"/>
      <c r="AS1228" s="199"/>
      <c r="AT1228" s="199"/>
      <c r="AU1228" s="199"/>
    </row>
    <row r="1229" spans="1:47" outlineLevel="1">
      <c r="A1229" s="146">
        <v>612</v>
      </c>
      <c r="B1229" s="149" t="s">
        <v>1529</v>
      </c>
      <c r="C1229" s="165" t="s">
        <v>1476</v>
      </c>
      <c r="D1229" s="189" t="s">
        <v>124</v>
      </c>
      <c r="E1229" s="200">
        <v>1</v>
      </c>
      <c r="F1229" s="200"/>
      <c r="G1229" s="200">
        <f t="shared" ref="G1229" si="46">ROUND(E1229*F1229,2)</f>
        <v>0</v>
      </c>
      <c r="H1229" s="176" t="s">
        <v>953</v>
      </c>
      <c r="I1229" s="199"/>
      <c r="J1229" s="199"/>
      <c r="K1229" s="199"/>
      <c r="L1229" s="199"/>
      <c r="M1229" s="199"/>
      <c r="N1229" s="199"/>
      <c r="O1229" s="199"/>
      <c r="P1229" s="199"/>
      <c r="Q1229" s="199"/>
      <c r="R1229" s="199"/>
      <c r="S1229" s="199"/>
      <c r="T1229" s="199"/>
      <c r="U1229" s="199"/>
      <c r="V1229" s="199"/>
      <c r="W1229" s="199"/>
      <c r="X1229" s="199"/>
      <c r="Y1229" s="199"/>
      <c r="Z1229" s="199"/>
      <c r="AA1229" s="199"/>
      <c r="AB1229" s="199"/>
      <c r="AC1229" s="199"/>
      <c r="AD1229" s="199"/>
      <c r="AE1229" s="199"/>
      <c r="AF1229" s="199"/>
      <c r="AG1229" s="199"/>
      <c r="AH1229" s="199"/>
      <c r="AI1229" s="199"/>
      <c r="AJ1229" s="199"/>
      <c r="AK1229" s="199"/>
      <c r="AL1229" s="199"/>
      <c r="AM1229" s="199"/>
      <c r="AN1229" s="199"/>
      <c r="AO1229" s="199"/>
      <c r="AP1229" s="199"/>
      <c r="AQ1229" s="199"/>
      <c r="AR1229" s="199"/>
      <c r="AS1229" s="199"/>
      <c r="AT1229" s="199"/>
      <c r="AU1229" s="199"/>
    </row>
    <row r="1230" spans="1:47" outlineLevel="1">
      <c r="A1230" s="146"/>
      <c r="B1230" s="149"/>
      <c r="C1230" s="165" t="s">
        <v>1477</v>
      </c>
      <c r="D1230" s="189"/>
      <c r="E1230" s="200"/>
      <c r="F1230" s="200"/>
      <c r="G1230" s="200"/>
      <c r="H1230" s="176"/>
      <c r="I1230" s="199"/>
      <c r="J1230" s="199"/>
      <c r="K1230" s="199"/>
      <c r="L1230" s="199"/>
      <c r="M1230" s="199"/>
      <c r="N1230" s="199"/>
      <c r="O1230" s="199"/>
      <c r="P1230" s="199"/>
      <c r="Q1230" s="199"/>
      <c r="R1230" s="199"/>
      <c r="S1230" s="199"/>
      <c r="T1230" s="199"/>
      <c r="U1230" s="199"/>
      <c r="V1230" s="199"/>
      <c r="W1230" s="199"/>
      <c r="X1230" s="199"/>
      <c r="Y1230" s="199"/>
      <c r="Z1230" s="199"/>
      <c r="AA1230" s="199"/>
      <c r="AB1230" s="199"/>
      <c r="AC1230" s="199"/>
      <c r="AD1230" s="199"/>
      <c r="AE1230" s="199"/>
      <c r="AF1230" s="199"/>
      <c r="AG1230" s="199"/>
      <c r="AH1230" s="199"/>
      <c r="AI1230" s="199"/>
      <c r="AJ1230" s="199"/>
      <c r="AK1230" s="199"/>
      <c r="AL1230" s="199"/>
      <c r="AM1230" s="199"/>
      <c r="AN1230" s="199"/>
      <c r="AO1230" s="199"/>
      <c r="AP1230" s="199"/>
      <c r="AQ1230" s="199"/>
      <c r="AR1230" s="199"/>
      <c r="AS1230" s="199"/>
      <c r="AT1230" s="199"/>
      <c r="AU1230" s="199"/>
    </row>
    <row r="1231" spans="1:47" outlineLevel="1">
      <c r="A1231" s="146">
        <v>613</v>
      </c>
      <c r="B1231" s="149" t="s">
        <v>1530</v>
      </c>
      <c r="C1231" s="165" t="s">
        <v>1531</v>
      </c>
      <c r="D1231" s="189" t="s">
        <v>124</v>
      </c>
      <c r="E1231" s="200">
        <v>4</v>
      </c>
      <c r="F1231" s="200"/>
      <c r="G1231" s="200">
        <f t="shared" ref="G1231" si="47">ROUND(E1231*F1231,2)</f>
        <v>0</v>
      </c>
      <c r="H1231" s="176" t="s">
        <v>953</v>
      </c>
      <c r="I1231" s="199"/>
      <c r="J1231" s="199"/>
      <c r="K1231" s="199"/>
      <c r="L1231" s="199"/>
      <c r="M1231" s="199"/>
      <c r="N1231" s="199"/>
      <c r="O1231" s="199"/>
      <c r="P1231" s="199"/>
      <c r="Q1231" s="199"/>
      <c r="R1231" s="199"/>
      <c r="S1231" s="199"/>
      <c r="T1231" s="199"/>
      <c r="U1231" s="199"/>
      <c r="V1231" s="199"/>
      <c r="W1231" s="199"/>
      <c r="X1231" s="199"/>
      <c r="Y1231" s="199"/>
      <c r="Z1231" s="199"/>
      <c r="AA1231" s="199"/>
      <c r="AB1231" s="199"/>
      <c r="AC1231" s="199"/>
      <c r="AD1231" s="199"/>
      <c r="AE1231" s="199"/>
      <c r="AF1231" s="199"/>
      <c r="AG1231" s="199"/>
      <c r="AH1231" s="199"/>
      <c r="AI1231" s="199"/>
      <c r="AJ1231" s="199"/>
      <c r="AK1231" s="199"/>
      <c r="AL1231" s="199"/>
      <c r="AM1231" s="199"/>
      <c r="AN1231" s="199"/>
      <c r="AO1231" s="199"/>
      <c r="AP1231" s="199"/>
      <c r="AQ1231" s="199"/>
      <c r="AR1231" s="199"/>
      <c r="AS1231" s="199"/>
      <c r="AT1231" s="199"/>
      <c r="AU1231" s="199"/>
    </row>
    <row r="1232" spans="1:47" outlineLevel="1">
      <c r="A1232" s="146"/>
      <c r="B1232" s="149"/>
      <c r="C1232" s="165" t="s">
        <v>1532</v>
      </c>
      <c r="D1232" s="189"/>
      <c r="E1232" s="200"/>
      <c r="F1232" s="200"/>
      <c r="G1232" s="200"/>
      <c r="H1232" s="176"/>
      <c r="I1232" s="199"/>
      <c r="J1232" s="199"/>
      <c r="K1232" s="199"/>
      <c r="L1232" s="199"/>
      <c r="M1232" s="199"/>
      <c r="N1232" s="199"/>
      <c r="O1232" s="199"/>
      <c r="P1232" s="199"/>
      <c r="Q1232" s="199"/>
      <c r="R1232" s="199"/>
      <c r="S1232" s="199"/>
      <c r="T1232" s="199"/>
      <c r="U1232" s="199"/>
      <c r="V1232" s="199"/>
      <c r="W1232" s="199"/>
      <c r="X1232" s="199"/>
      <c r="Y1232" s="199"/>
      <c r="Z1232" s="199"/>
      <c r="AA1232" s="199"/>
      <c r="AB1232" s="199"/>
      <c r="AC1232" s="199"/>
      <c r="AD1232" s="199"/>
      <c r="AE1232" s="199"/>
      <c r="AF1232" s="199"/>
      <c r="AG1232" s="199"/>
      <c r="AH1232" s="199"/>
      <c r="AI1232" s="199"/>
      <c r="AJ1232" s="199"/>
      <c r="AK1232" s="199"/>
      <c r="AL1232" s="199"/>
      <c r="AM1232" s="199"/>
      <c r="AN1232" s="199"/>
      <c r="AO1232" s="199"/>
      <c r="AP1232" s="199"/>
      <c r="AQ1232" s="199"/>
      <c r="AR1232" s="199"/>
      <c r="AS1232" s="199"/>
      <c r="AT1232" s="199"/>
      <c r="AU1232" s="199"/>
    </row>
    <row r="1233" spans="1:47" outlineLevel="1">
      <c r="A1233" s="146">
        <v>614</v>
      </c>
      <c r="B1233" s="149" t="s">
        <v>1533</v>
      </c>
      <c r="C1233" s="165" t="s">
        <v>1534</v>
      </c>
      <c r="D1233" s="189" t="s">
        <v>124</v>
      </c>
      <c r="E1233" s="200">
        <v>3</v>
      </c>
      <c r="F1233" s="200"/>
      <c r="G1233" s="200">
        <f t="shared" ref="G1233" si="48">ROUND(E1233*F1233,2)</f>
        <v>0</v>
      </c>
      <c r="H1233" s="176" t="s">
        <v>953</v>
      </c>
      <c r="I1233" s="199"/>
      <c r="J1233" s="199"/>
      <c r="K1233" s="199"/>
      <c r="L1233" s="199"/>
      <c r="M1233" s="199"/>
      <c r="N1233" s="199"/>
      <c r="O1233" s="199"/>
      <c r="P1233" s="199"/>
      <c r="Q1233" s="199"/>
      <c r="R1233" s="199"/>
      <c r="S1233" s="199"/>
      <c r="T1233" s="199"/>
      <c r="U1233" s="199"/>
      <c r="V1233" s="199"/>
      <c r="W1233" s="199"/>
      <c r="X1233" s="199"/>
      <c r="Y1233" s="199"/>
      <c r="Z1233" s="199"/>
      <c r="AA1233" s="199"/>
      <c r="AB1233" s="199"/>
      <c r="AC1233" s="199"/>
      <c r="AD1233" s="199"/>
      <c r="AE1233" s="199"/>
      <c r="AF1233" s="199"/>
      <c r="AG1233" s="199"/>
      <c r="AH1233" s="199"/>
      <c r="AI1233" s="199"/>
      <c r="AJ1233" s="199"/>
      <c r="AK1233" s="199"/>
      <c r="AL1233" s="199"/>
      <c r="AM1233" s="199"/>
      <c r="AN1233" s="199"/>
      <c r="AO1233" s="199"/>
      <c r="AP1233" s="199"/>
      <c r="AQ1233" s="199"/>
      <c r="AR1233" s="199"/>
      <c r="AS1233" s="199"/>
      <c r="AT1233" s="199"/>
      <c r="AU1233" s="199"/>
    </row>
    <row r="1234" spans="1:47" outlineLevel="1">
      <c r="A1234" s="146"/>
      <c r="B1234" s="149"/>
      <c r="C1234" s="165" t="s">
        <v>1532</v>
      </c>
      <c r="D1234" s="189"/>
      <c r="E1234" s="200"/>
      <c r="F1234" s="200"/>
      <c r="G1234" s="200"/>
      <c r="H1234" s="176"/>
      <c r="I1234" s="199"/>
      <c r="J1234" s="199"/>
      <c r="K1234" s="199"/>
      <c r="L1234" s="199"/>
      <c r="M1234" s="199"/>
      <c r="N1234" s="199"/>
      <c r="O1234" s="199"/>
      <c r="P1234" s="199"/>
      <c r="Q1234" s="199"/>
      <c r="R1234" s="199"/>
      <c r="S1234" s="199"/>
      <c r="T1234" s="199"/>
      <c r="U1234" s="199"/>
      <c r="V1234" s="199"/>
      <c r="W1234" s="199"/>
      <c r="X1234" s="199"/>
      <c r="Y1234" s="199"/>
      <c r="Z1234" s="199"/>
      <c r="AA1234" s="199"/>
      <c r="AB1234" s="199"/>
      <c r="AC1234" s="199"/>
      <c r="AD1234" s="199"/>
      <c r="AE1234" s="199"/>
      <c r="AF1234" s="199"/>
      <c r="AG1234" s="199"/>
      <c r="AH1234" s="199"/>
      <c r="AI1234" s="199"/>
      <c r="AJ1234" s="199"/>
      <c r="AK1234" s="199"/>
      <c r="AL1234" s="199"/>
      <c r="AM1234" s="199"/>
      <c r="AN1234" s="199"/>
      <c r="AO1234" s="199"/>
      <c r="AP1234" s="199"/>
      <c r="AQ1234" s="199"/>
      <c r="AR1234" s="199"/>
      <c r="AS1234" s="199"/>
      <c r="AT1234" s="199"/>
      <c r="AU1234" s="199"/>
    </row>
    <row r="1235" spans="1:47" outlineLevel="1">
      <c r="A1235" s="146">
        <v>615</v>
      </c>
      <c r="B1235" s="149" t="s">
        <v>1535</v>
      </c>
      <c r="C1235" s="165" t="s">
        <v>1536</v>
      </c>
      <c r="D1235" s="189" t="s">
        <v>124</v>
      </c>
      <c r="E1235" s="200">
        <v>3</v>
      </c>
      <c r="F1235" s="200"/>
      <c r="G1235" s="200">
        <f t="shared" ref="G1235" si="49">ROUND(E1235*F1235,2)</f>
        <v>0</v>
      </c>
      <c r="H1235" s="176" t="s">
        <v>953</v>
      </c>
      <c r="I1235" s="199"/>
      <c r="J1235" s="199"/>
      <c r="K1235" s="199"/>
      <c r="L1235" s="199"/>
      <c r="M1235" s="199"/>
      <c r="N1235" s="199"/>
      <c r="O1235" s="199"/>
      <c r="P1235" s="199"/>
      <c r="Q1235" s="199"/>
      <c r="R1235" s="199"/>
      <c r="S1235" s="199"/>
      <c r="T1235" s="199"/>
      <c r="U1235" s="199"/>
      <c r="V1235" s="199"/>
      <c r="W1235" s="199"/>
      <c r="X1235" s="199"/>
      <c r="Y1235" s="199"/>
      <c r="Z1235" s="199"/>
      <c r="AA1235" s="199"/>
      <c r="AB1235" s="199"/>
      <c r="AC1235" s="199"/>
      <c r="AD1235" s="199"/>
      <c r="AE1235" s="199"/>
      <c r="AF1235" s="199"/>
      <c r="AG1235" s="199"/>
      <c r="AH1235" s="199"/>
      <c r="AI1235" s="199"/>
      <c r="AJ1235" s="199"/>
      <c r="AK1235" s="199"/>
      <c r="AL1235" s="199"/>
      <c r="AM1235" s="199"/>
      <c r="AN1235" s="199"/>
      <c r="AO1235" s="199"/>
      <c r="AP1235" s="199"/>
      <c r="AQ1235" s="199"/>
      <c r="AR1235" s="199"/>
      <c r="AS1235" s="199"/>
      <c r="AT1235" s="199"/>
      <c r="AU1235" s="199"/>
    </row>
    <row r="1236" spans="1:47" outlineLevel="1">
      <c r="A1236" s="146"/>
      <c r="B1236" s="149"/>
      <c r="C1236" s="165" t="s">
        <v>1537</v>
      </c>
      <c r="D1236" s="189"/>
      <c r="E1236" s="200"/>
      <c r="F1236" s="200"/>
      <c r="G1236" s="200"/>
      <c r="H1236" s="176"/>
      <c r="I1236" s="199"/>
      <c r="J1236" s="199"/>
      <c r="K1236" s="199"/>
      <c r="L1236" s="199"/>
      <c r="M1236" s="199"/>
      <c r="N1236" s="199"/>
      <c r="O1236" s="199"/>
      <c r="P1236" s="199"/>
      <c r="Q1236" s="199"/>
      <c r="R1236" s="199"/>
      <c r="S1236" s="199"/>
      <c r="T1236" s="199"/>
      <c r="U1236" s="199"/>
      <c r="V1236" s="199"/>
      <c r="W1236" s="199"/>
      <c r="X1236" s="199"/>
      <c r="Y1236" s="199"/>
      <c r="Z1236" s="199"/>
      <c r="AA1236" s="199"/>
      <c r="AB1236" s="199"/>
      <c r="AC1236" s="199"/>
      <c r="AD1236" s="199"/>
      <c r="AE1236" s="199"/>
      <c r="AF1236" s="199"/>
      <c r="AG1236" s="199"/>
      <c r="AH1236" s="199"/>
      <c r="AI1236" s="199"/>
      <c r="AJ1236" s="199"/>
      <c r="AK1236" s="199"/>
      <c r="AL1236" s="199"/>
      <c r="AM1236" s="199"/>
      <c r="AN1236" s="199"/>
      <c r="AO1236" s="199"/>
      <c r="AP1236" s="199"/>
      <c r="AQ1236" s="199"/>
      <c r="AR1236" s="199"/>
      <c r="AS1236" s="199"/>
      <c r="AT1236" s="199"/>
      <c r="AU1236" s="199"/>
    </row>
    <row r="1237" spans="1:47" outlineLevel="1">
      <c r="A1237" s="146">
        <v>616</v>
      </c>
      <c r="B1237" s="149" t="s">
        <v>1538</v>
      </c>
      <c r="C1237" s="165" t="s">
        <v>1539</v>
      </c>
      <c r="D1237" s="189" t="s">
        <v>124</v>
      </c>
      <c r="E1237" s="200">
        <v>2</v>
      </c>
      <c r="F1237" s="200"/>
      <c r="G1237" s="200">
        <f t="shared" ref="G1237" si="50">ROUND(E1237*F1237,2)</f>
        <v>0</v>
      </c>
      <c r="H1237" s="176" t="s">
        <v>953</v>
      </c>
      <c r="I1237" s="199"/>
      <c r="J1237" s="199"/>
      <c r="K1237" s="199"/>
      <c r="L1237" s="199"/>
      <c r="M1237" s="199"/>
      <c r="N1237" s="199"/>
      <c r="O1237" s="199"/>
      <c r="P1237" s="199"/>
      <c r="Q1237" s="199"/>
      <c r="R1237" s="199"/>
      <c r="S1237" s="199"/>
      <c r="T1237" s="199"/>
      <c r="U1237" s="199"/>
      <c r="V1237" s="199"/>
      <c r="W1237" s="199"/>
      <c r="X1237" s="199"/>
      <c r="Y1237" s="199"/>
      <c r="Z1237" s="199"/>
      <c r="AA1237" s="199"/>
      <c r="AB1237" s="199"/>
      <c r="AC1237" s="199"/>
      <c r="AD1237" s="199"/>
      <c r="AE1237" s="199"/>
      <c r="AF1237" s="199"/>
      <c r="AG1237" s="199"/>
      <c r="AH1237" s="199"/>
      <c r="AI1237" s="199"/>
      <c r="AJ1237" s="199"/>
      <c r="AK1237" s="199"/>
      <c r="AL1237" s="199"/>
      <c r="AM1237" s="199"/>
      <c r="AN1237" s="199"/>
      <c r="AO1237" s="199"/>
      <c r="AP1237" s="199"/>
      <c r="AQ1237" s="199"/>
      <c r="AR1237" s="199"/>
      <c r="AS1237" s="199"/>
      <c r="AT1237" s="199"/>
      <c r="AU1237" s="199"/>
    </row>
    <row r="1238" spans="1:47" outlineLevel="1">
      <c r="A1238" s="146"/>
      <c r="B1238" s="149"/>
      <c r="C1238" s="165" t="s">
        <v>1540</v>
      </c>
      <c r="D1238" s="189"/>
      <c r="E1238" s="200"/>
      <c r="F1238" s="200"/>
      <c r="G1238" s="200"/>
      <c r="H1238" s="176"/>
      <c r="I1238" s="199"/>
      <c r="J1238" s="199"/>
      <c r="K1238" s="199"/>
      <c r="L1238" s="199"/>
      <c r="M1238" s="199"/>
      <c r="N1238" s="199"/>
      <c r="O1238" s="199"/>
      <c r="P1238" s="199"/>
      <c r="Q1238" s="199"/>
      <c r="R1238" s="199"/>
      <c r="S1238" s="199"/>
      <c r="T1238" s="199"/>
      <c r="U1238" s="199"/>
      <c r="V1238" s="199"/>
      <c r="W1238" s="199"/>
      <c r="X1238" s="199"/>
      <c r="Y1238" s="199"/>
      <c r="Z1238" s="199"/>
      <c r="AA1238" s="199"/>
      <c r="AB1238" s="199"/>
      <c r="AC1238" s="199"/>
      <c r="AD1238" s="199"/>
      <c r="AE1238" s="199"/>
      <c r="AF1238" s="199"/>
      <c r="AG1238" s="199"/>
      <c r="AH1238" s="199"/>
      <c r="AI1238" s="199"/>
      <c r="AJ1238" s="199"/>
      <c r="AK1238" s="199"/>
      <c r="AL1238" s="199"/>
      <c r="AM1238" s="199"/>
      <c r="AN1238" s="199"/>
      <c r="AO1238" s="199"/>
      <c r="AP1238" s="199"/>
      <c r="AQ1238" s="199"/>
      <c r="AR1238" s="199"/>
      <c r="AS1238" s="199"/>
      <c r="AT1238" s="199"/>
      <c r="AU1238" s="199"/>
    </row>
    <row r="1239" spans="1:47" outlineLevel="1">
      <c r="A1239" s="146"/>
      <c r="B1239" s="149"/>
      <c r="C1239" s="165" t="s">
        <v>1541</v>
      </c>
      <c r="D1239" s="189"/>
      <c r="E1239" s="200"/>
      <c r="F1239" s="200"/>
      <c r="G1239" s="200"/>
      <c r="H1239" s="176"/>
      <c r="I1239" s="199"/>
      <c r="J1239" s="199"/>
      <c r="K1239" s="199"/>
      <c r="L1239" s="199"/>
      <c r="M1239" s="199"/>
      <c r="N1239" s="199"/>
      <c r="O1239" s="199"/>
      <c r="P1239" s="199"/>
      <c r="Q1239" s="199"/>
      <c r="R1239" s="199"/>
      <c r="S1239" s="199"/>
      <c r="T1239" s="199"/>
      <c r="U1239" s="199"/>
      <c r="V1239" s="199"/>
      <c r="W1239" s="199"/>
      <c r="X1239" s="199"/>
      <c r="Y1239" s="199"/>
      <c r="Z1239" s="199"/>
      <c r="AA1239" s="199"/>
      <c r="AB1239" s="199"/>
      <c r="AC1239" s="199"/>
      <c r="AD1239" s="199"/>
      <c r="AE1239" s="199"/>
      <c r="AF1239" s="199"/>
      <c r="AG1239" s="199"/>
      <c r="AH1239" s="199"/>
      <c r="AI1239" s="199"/>
      <c r="AJ1239" s="199"/>
      <c r="AK1239" s="199"/>
      <c r="AL1239" s="199"/>
      <c r="AM1239" s="199"/>
      <c r="AN1239" s="199"/>
      <c r="AO1239" s="199"/>
      <c r="AP1239" s="199"/>
      <c r="AQ1239" s="199"/>
      <c r="AR1239" s="199"/>
      <c r="AS1239" s="199"/>
      <c r="AT1239" s="199"/>
      <c r="AU1239" s="199"/>
    </row>
    <row r="1240" spans="1:47" outlineLevel="1">
      <c r="A1240" s="146">
        <v>617</v>
      </c>
      <c r="B1240" s="149" t="s">
        <v>1542</v>
      </c>
      <c r="C1240" s="165" t="s">
        <v>1543</v>
      </c>
      <c r="D1240" s="189" t="s">
        <v>565</v>
      </c>
      <c r="E1240" s="200">
        <v>6</v>
      </c>
      <c r="F1240" s="200"/>
      <c r="G1240" s="200">
        <f t="shared" ref="G1240" si="51">ROUND(E1240*F1240,2)</f>
        <v>0</v>
      </c>
      <c r="H1240" s="176" t="s">
        <v>953</v>
      </c>
      <c r="I1240" s="199"/>
      <c r="J1240" s="199"/>
      <c r="K1240" s="199"/>
      <c r="L1240" s="199"/>
      <c r="M1240" s="199"/>
      <c r="N1240" s="199"/>
      <c r="O1240" s="199"/>
      <c r="P1240" s="199"/>
      <c r="Q1240" s="199"/>
      <c r="R1240" s="199"/>
      <c r="S1240" s="199"/>
      <c r="T1240" s="199"/>
      <c r="U1240" s="199"/>
      <c r="V1240" s="199"/>
      <c r="W1240" s="199"/>
      <c r="X1240" s="199"/>
      <c r="Y1240" s="199"/>
      <c r="Z1240" s="199"/>
      <c r="AA1240" s="199"/>
      <c r="AB1240" s="199"/>
      <c r="AC1240" s="199"/>
      <c r="AD1240" s="199"/>
      <c r="AE1240" s="199"/>
      <c r="AF1240" s="199"/>
      <c r="AG1240" s="199"/>
      <c r="AH1240" s="199"/>
      <c r="AI1240" s="199"/>
      <c r="AJ1240" s="199"/>
      <c r="AK1240" s="199"/>
      <c r="AL1240" s="199"/>
      <c r="AM1240" s="199"/>
      <c r="AN1240" s="199"/>
      <c r="AO1240" s="199"/>
      <c r="AP1240" s="199"/>
      <c r="AQ1240" s="199"/>
      <c r="AR1240" s="199"/>
      <c r="AS1240" s="199"/>
      <c r="AT1240" s="199"/>
      <c r="AU1240" s="199"/>
    </row>
    <row r="1241" spans="1:47" outlineLevel="1">
      <c r="A1241" s="146"/>
      <c r="B1241" s="149"/>
      <c r="C1241" s="165"/>
      <c r="D1241" s="189"/>
      <c r="E1241" s="200"/>
      <c r="F1241" s="200"/>
      <c r="G1241" s="200"/>
      <c r="H1241" s="176"/>
      <c r="I1241" s="199"/>
      <c r="J1241" s="199"/>
      <c r="K1241" s="199"/>
      <c r="L1241" s="199"/>
      <c r="M1241" s="199"/>
      <c r="N1241" s="199"/>
      <c r="O1241" s="199"/>
      <c r="P1241" s="199"/>
      <c r="Q1241" s="199"/>
      <c r="R1241" s="199"/>
      <c r="S1241" s="199"/>
      <c r="T1241" s="199"/>
      <c r="U1241" s="199"/>
      <c r="V1241" s="199"/>
      <c r="W1241" s="199"/>
      <c r="X1241" s="199"/>
      <c r="Y1241" s="199"/>
      <c r="Z1241" s="199"/>
      <c r="AA1241" s="199"/>
      <c r="AB1241" s="199"/>
      <c r="AC1241" s="199"/>
      <c r="AD1241" s="199"/>
      <c r="AE1241" s="199"/>
      <c r="AF1241" s="199"/>
      <c r="AG1241" s="199"/>
      <c r="AH1241" s="199"/>
      <c r="AI1241" s="199"/>
      <c r="AJ1241" s="199"/>
      <c r="AK1241" s="199"/>
      <c r="AL1241" s="199"/>
      <c r="AM1241" s="199"/>
      <c r="AN1241" s="199"/>
      <c r="AO1241" s="199"/>
      <c r="AP1241" s="199"/>
      <c r="AQ1241" s="199"/>
      <c r="AR1241" s="199"/>
      <c r="AS1241" s="199"/>
      <c r="AT1241" s="199"/>
      <c r="AU1241" s="199"/>
    </row>
    <row r="1242" spans="1:47" outlineLevel="1">
      <c r="A1242" s="146">
        <v>618</v>
      </c>
      <c r="B1242" s="149" t="s">
        <v>1544</v>
      </c>
      <c r="C1242" s="165" t="s">
        <v>1508</v>
      </c>
      <c r="D1242" s="189" t="s">
        <v>565</v>
      </c>
      <c r="E1242" s="200">
        <v>5</v>
      </c>
      <c r="F1242" s="200"/>
      <c r="G1242" s="200">
        <f t="shared" ref="G1242" si="52">ROUND(E1242*F1242,2)</f>
        <v>0</v>
      </c>
      <c r="H1242" s="176" t="s">
        <v>953</v>
      </c>
      <c r="I1242" s="199"/>
      <c r="J1242" s="199"/>
      <c r="K1242" s="199"/>
      <c r="L1242" s="199"/>
      <c r="M1242" s="199"/>
      <c r="N1242" s="199"/>
      <c r="O1242" s="199"/>
      <c r="P1242" s="199"/>
      <c r="Q1242" s="199"/>
      <c r="R1242" s="199"/>
      <c r="S1242" s="199"/>
      <c r="T1242" s="199"/>
      <c r="U1242" s="199"/>
      <c r="V1242" s="199"/>
      <c r="W1242" s="199"/>
      <c r="X1242" s="199"/>
      <c r="Y1242" s="199"/>
      <c r="Z1242" s="199"/>
      <c r="AA1242" s="199"/>
      <c r="AB1242" s="199"/>
      <c r="AC1242" s="199"/>
      <c r="AD1242" s="199"/>
      <c r="AE1242" s="199"/>
      <c r="AF1242" s="199"/>
      <c r="AG1242" s="199"/>
      <c r="AH1242" s="199"/>
      <c r="AI1242" s="199"/>
      <c r="AJ1242" s="199"/>
      <c r="AK1242" s="199"/>
      <c r="AL1242" s="199"/>
      <c r="AM1242" s="199"/>
      <c r="AN1242" s="199"/>
      <c r="AO1242" s="199"/>
      <c r="AP1242" s="199"/>
      <c r="AQ1242" s="199"/>
      <c r="AR1242" s="199"/>
      <c r="AS1242" s="199"/>
      <c r="AT1242" s="199"/>
      <c r="AU1242" s="199"/>
    </row>
    <row r="1243" spans="1:47" outlineLevel="1">
      <c r="A1243" s="146"/>
      <c r="B1243" s="149"/>
      <c r="C1243" s="165"/>
      <c r="D1243" s="189"/>
      <c r="E1243" s="200"/>
      <c r="F1243" s="200"/>
      <c r="G1243" s="200"/>
      <c r="H1243" s="176"/>
      <c r="I1243" s="199"/>
      <c r="J1243" s="199"/>
      <c r="K1243" s="199"/>
      <c r="L1243" s="199"/>
      <c r="M1243" s="199"/>
      <c r="N1243" s="199"/>
      <c r="O1243" s="199"/>
      <c r="P1243" s="199"/>
      <c r="Q1243" s="199"/>
      <c r="R1243" s="199"/>
      <c r="S1243" s="199"/>
      <c r="T1243" s="199"/>
      <c r="U1243" s="199"/>
      <c r="V1243" s="199"/>
      <c r="W1243" s="199"/>
      <c r="X1243" s="199"/>
      <c r="Y1243" s="199"/>
      <c r="Z1243" s="199"/>
      <c r="AA1243" s="199"/>
      <c r="AB1243" s="199"/>
      <c r="AC1243" s="199"/>
      <c r="AD1243" s="199"/>
      <c r="AE1243" s="199"/>
      <c r="AF1243" s="199"/>
      <c r="AG1243" s="199"/>
      <c r="AH1243" s="199"/>
      <c r="AI1243" s="199"/>
      <c r="AJ1243" s="199"/>
      <c r="AK1243" s="199"/>
      <c r="AL1243" s="199"/>
      <c r="AM1243" s="199"/>
      <c r="AN1243" s="199"/>
      <c r="AO1243" s="199"/>
      <c r="AP1243" s="199"/>
      <c r="AQ1243" s="199"/>
      <c r="AR1243" s="199"/>
      <c r="AS1243" s="199"/>
      <c r="AT1243" s="199"/>
      <c r="AU1243" s="199"/>
    </row>
    <row r="1244" spans="1:47" outlineLevel="1">
      <c r="A1244" s="146">
        <v>619</v>
      </c>
      <c r="B1244" s="149" t="s">
        <v>1545</v>
      </c>
      <c r="C1244" s="165" t="s">
        <v>1510</v>
      </c>
      <c r="D1244" s="189" t="s">
        <v>565</v>
      </c>
      <c r="E1244" s="200">
        <v>3</v>
      </c>
      <c r="F1244" s="200"/>
      <c r="G1244" s="200">
        <f t="shared" ref="G1244" si="53">ROUND(E1244*F1244,2)</f>
        <v>0</v>
      </c>
      <c r="H1244" s="176" t="s">
        <v>953</v>
      </c>
      <c r="I1244" s="199"/>
      <c r="J1244" s="199"/>
      <c r="K1244" s="199"/>
      <c r="L1244" s="199"/>
      <c r="M1244" s="199"/>
      <c r="N1244" s="199"/>
      <c r="O1244" s="199"/>
      <c r="P1244" s="199"/>
      <c r="Q1244" s="199"/>
      <c r="R1244" s="199"/>
      <c r="S1244" s="199"/>
      <c r="T1244" s="199"/>
      <c r="U1244" s="199"/>
      <c r="V1244" s="199"/>
      <c r="W1244" s="199"/>
      <c r="X1244" s="199"/>
      <c r="Y1244" s="199"/>
      <c r="Z1244" s="199"/>
      <c r="AA1244" s="199"/>
      <c r="AB1244" s="199"/>
      <c r="AC1244" s="199"/>
      <c r="AD1244" s="199"/>
      <c r="AE1244" s="199"/>
      <c r="AF1244" s="199"/>
      <c r="AG1244" s="199"/>
      <c r="AH1244" s="199"/>
      <c r="AI1244" s="199"/>
      <c r="AJ1244" s="199"/>
      <c r="AK1244" s="199"/>
      <c r="AL1244" s="199"/>
      <c r="AM1244" s="199"/>
      <c r="AN1244" s="199"/>
      <c r="AO1244" s="199"/>
      <c r="AP1244" s="199"/>
      <c r="AQ1244" s="199"/>
      <c r="AR1244" s="199"/>
      <c r="AS1244" s="199"/>
      <c r="AT1244" s="199"/>
      <c r="AU1244" s="199"/>
    </row>
    <row r="1245" spans="1:47" outlineLevel="1">
      <c r="A1245" s="146"/>
      <c r="B1245" s="149"/>
      <c r="C1245" s="165"/>
      <c r="D1245" s="189"/>
      <c r="E1245" s="200"/>
      <c r="F1245" s="200"/>
      <c r="G1245" s="200"/>
      <c r="H1245" s="176"/>
      <c r="I1245" s="199"/>
      <c r="J1245" s="199"/>
      <c r="K1245" s="199"/>
      <c r="L1245" s="199"/>
      <c r="M1245" s="199"/>
      <c r="N1245" s="199"/>
      <c r="O1245" s="199"/>
      <c r="P1245" s="199"/>
      <c r="Q1245" s="199"/>
      <c r="R1245" s="199"/>
      <c r="S1245" s="199"/>
      <c r="T1245" s="199"/>
      <c r="U1245" s="199"/>
      <c r="V1245" s="199"/>
      <c r="W1245" s="199"/>
      <c r="X1245" s="199"/>
      <c r="Y1245" s="199"/>
      <c r="Z1245" s="199"/>
      <c r="AA1245" s="199"/>
      <c r="AB1245" s="199"/>
      <c r="AC1245" s="199"/>
      <c r="AD1245" s="199"/>
      <c r="AE1245" s="199"/>
      <c r="AF1245" s="199"/>
      <c r="AG1245" s="199"/>
      <c r="AH1245" s="199"/>
      <c r="AI1245" s="199"/>
      <c r="AJ1245" s="199"/>
      <c r="AK1245" s="199"/>
      <c r="AL1245" s="199"/>
      <c r="AM1245" s="199"/>
      <c r="AN1245" s="199"/>
      <c r="AO1245" s="199"/>
      <c r="AP1245" s="199"/>
      <c r="AQ1245" s="199"/>
      <c r="AR1245" s="199"/>
      <c r="AS1245" s="199"/>
      <c r="AT1245" s="199"/>
      <c r="AU1245" s="199"/>
    </row>
    <row r="1246" spans="1:47" outlineLevel="1">
      <c r="A1246" s="146">
        <v>620</v>
      </c>
      <c r="B1246" s="149" t="s">
        <v>1546</v>
      </c>
      <c r="C1246" s="165" t="s">
        <v>1547</v>
      </c>
      <c r="D1246" s="189" t="s">
        <v>151</v>
      </c>
      <c r="E1246" s="200">
        <v>107</v>
      </c>
      <c r="F1246" s="200"/>
      <c r="G1246" s="200">
        <f t="shared" ref="G1246" si="54">ROUND(E1246*F1246,2)</f>
        <v>0</v>
      </c>
      <c r="H1246" s="176" t="s">
        <v>953</v>
      </c>
      <c r="I1246" s="199"/>
      <c r="J1246" s="199"/>
      <c r="K1246" s="199"/>
      <c r="L1246" s="199"/>
      <c r="M1246" s="199"/>
      <c r="N1246" s="199"/>
      <c r="O1246" s="199"/>
      <c r="P1246" s="199"/>
      <c r="Q1246" s="199"/>
      <c r="R1246" s="199"/>
      <c r="S1246" s="199"/>
      <c r="T1246" s="199"/>
      <c r="U1246" s="199"/>
      <c r="V1246" s="199"/>
      <c r="W1246" s="199"/>
      <c r="X1246" s="199"/>
      <c r="Y1246" s="199"/>
      <c r="Z1246" s="199"/>
      <c r="AA1246" s="199"/>
      <c r="AB1246" s="199"/>
      <c r="AC1246" s="199"/>
      <c r="AD1246" s="199"/>
      <c r="AE1246" s="199"/>
      <c r="AF1246" s="199"/>
      <c r="AG1246" s="199"/>
      <c r="AH1246" s="199"/>
      <c r="AI1246" s="199"/>
      <c r="AJ1246" s="199"/>
      <c r="AK1246" s="199"/>
      <c r="AL1246" s="199"/>
      <c r="AM1246" s="199"/>
      <c r="AN1246" s="199"/>
      <c r="AO1246" s="199"/>
      <c r="AP1246" s="199"/>
      <c r="AQ1246" s="199"/>
      <c r="AR1246" s="199"/>
      <c r="AS1246" s="199"/>
      <c r="AT1246" s="199"/>
      <c r="AU1246" s="199"/>
    </row>
    <row r="1247" spans="1:47" outlineLevel="1">
      <c r="A1247" s="146"/>
      <c r="B1247" s="149"/>
      <c r="C1247" s="165" t="s">
        <v>1548</v>
      </c>
      <c r="D1247" s="189"/>
      <c r="E1247" s="200"/>
      <c r="F1247" s="200"/>
      <c r="G1247" s="200"/>
      <c r="H1247" s="176"/>
      <c r="I1247" s="199"/>
      <c r="J1247" s="199"/>
      <c r="K1247" s="199"/>
      <c r="L1247" s="199"/>
      <c r="M1247" s="199"/>
      <c r="N1247" s="199"/>
      <c r="O1247" s="199"/>
      <c r="P1247" s="199"/>
      <c r="Q1247" s="199"/>
      <c r="R1247" s="199"/>
      <c r="S1247" s="199"/>
      <c r="T1247" s="199"/>
      <c r="U1247" s="199"/>
      <c r="V1247" s="199"/>
      <c r="W1247" s="199"/>
      <c r="X1247" s="199"/>
      <c r="Y1247" s="199"/>
      <c r="Z1247" s="199"/>
      <c r="AA1247" s="199"/>
      <c r="AB1247" s="199"/>
      <c r="AC1247" s="199"/>
      <c r="AD1247" s="199"/>
      <c r="AE1247" s="199"/>
      <c r="AF1247" s="199"/>
      <c r="AG1247" s="199"/>
      <c r="AH1247" s="199"/>
      <c r="AI1247" s="199"/>
      <c r="AJ1247" s="199"/>
      <c r="AK1247" s="199"/>
      <c r="AL1247" s="199"/>
      <c r="AM1247" s="199"/>
      <c r="AN1247" s="199"/>
      <c r="AO1247" s="199"/>
      <c r="AP1247" s="199"/>
      <c r="AQ1247" s="199"/>
      <c r="AR1247" s="199"/>
      <c r="AS1247" s="199"/>
      <c r="AT1247" s="199"/>
      <c r="AU1247" s="199"/>
    </row>
    <row r="1248" spans="1:47" outlineLevel="1">
      <c r="A1248" s="146">
        <v>621</v>
      </c>
      <c r="B1248" s="149" t="s">
        <v>1549</v>
      </c>
      <c r="C1248" s="165" t="s">
        <v>1550</v>
      </c>
      <c r="D1248" s="189" t="s">
        <v>565</v>
      </c>
      <c r="E1248" s="200">
        <v>60</v>
      </c>
      <c r="F1248" s="200"/>
      <c r="G1248" s="200">
        <f t="shared" ref="G1248" si="55">ROUND(E1248*F1248,2)</f>
        <v>0</v>
      </c>
      <c r="H1248" s="176" t="s">
        <v>953</v>
      </c>
      <c r="I1248" s="199"/>
      <c r="J1248" s="199"/>
      <c r="K1248" s="199"/>
      <c r="L1248" s="199"/>
      <c r="M1248" s="199"/>
      <c r="N1248" s="199"/>
      <c r="O1248" s="199"/>
      <c r="P1248" s="199"/>
      <c r="Q1248" s="199"/>
      <c r="R1248" s="199"/>
      <c r="S1248" s="199"/>
      <c r="T1248" s="199"/>
      <c r="U1248" s="199"/>
      <c r="V1248" s="199"/>
      <c r="W1248" s="199"/>
      <c r="X1248" s="199"/>
      <c r="Y1248" s="199"/>
      <c r="Z1248" s="199"/>
      <c r="AA1248" s="199"/>
      <c r="AB1248" s="199"/>
      <c r="AC1248" s="199"/>
      <c r="AD1248" s="199"/>
      <c r="AE1248" s="199"/>
      <c r="AF1248" s="199"/>
      <c r="AG1248" s="199"/>
      <c r="AH1248" s="199"/>
      <c r="AI1248" s="199"/>
      <c r="AJ1248" s="199"/>
      <c r="AK1248" s="199"/>
      <c r="AL1248" s="199"/>
      <c r="AM1248" s="199"/>
      <c r="AN1248" s="199"/>
      <c r="AO1248" s="199"/>
      <c r="AP1248" s="199"/>
      <c r="AQ1248" s="199"/>
      <c r="AR1248" s="199"/>
      <c r="AS1248" s="199"/>
      <c r="AT1248" s="199"/>
      <c r="AU1248" s="199"/>
    </row>
    <row r="1249" spans="1:47" outlineLevel="1">
      <c r="A1249" s="146"/>
      <c r="B1249" s="149"/>
      <c r="C1249" s="165" t="s">
        <v>1551</v>
      </c>
      <c r="D1249" s="189"/>
      <c r="E1249" s="200"/>
      <c r="F1249" s="200"/>
      <c r="G1249" s="200"/>
      <c r="H1249" s="176"/>
      <c r="I1249" s="199"/>
      <c r="J1249" s="199"/>
      <c r="K1249" s="199"/>
      <c r="L1249" s="199"/>
      <c r="M1249" s="199"/>
      <c r="N1249" s="199"/>
      <c r="O1249" s="199"/>
      <c r="P1249" s="199"/>
      <c r="Q1249" s="199"/>
      <c r="R1249" s="199"/>
      <c r="S1249" s="199"/>
      <c r="T1249" s="199"/>
      <c r="U1249" s="199"/>
      <c r="V1249" s="199"/>
      <c r="W1249" s="199"/>
      <c r="X1249" s="199"/>
      <c r="Y1249" s="199"/>
      <c r="Z1249" s="199"/>
      <c r="AA1249" s="199"/>
      <c r="AB1249" s="199"/>
      <c r="AC1249" s="199"/>
      <c r="AD1249" s="199"/>
      <c r="AE1249" s="199"/>
      <c r="AF1249" s="199"/>
      <c r="AG1249" s="199"/>
      <c r="AH1249" s="199"/>
      <c r="AI1249" s="199"/>
      <c r="AJ1249" s="199"/>
      <c r="AK1249" s="199"/>
      <c r="AL1249" s="199"/>
      <c r="AM1249" s="199"/>
      <c r="AN1249" s="199"/>
      <c r="AO1249" s="199"/>
      <c r="AP1249" s="199"/>
      <c r="AQ1249" s="199"/>
      <c r="AR1249" s="199"/>
      <c r="AS1249" s="199"/>
      <c r="AT1249" s="199"/>
      <c r="AU1249" s="199"/>
    </row>
    <row r="1250" spans="1:47" outlineLevel="1">
      <c r="A1250" s="146">
        <v>622</v>
      </c>
      <c r="B1250" s="149" t="s">
        <v>1552</v>
      </c>
      <c r="C1250" s="165" t="s">
        <v>1553</v>
      </c>
      <c r="D1250" s="189" t="s">
        <v>1554</v>
      </c>
      <c r="E1250" s="200">
        <v>1</v>
      </c>
      <c r="F1250" s="200"/>
      <c r="G1250" s="200">
        <f t="shared" ref="G1250" si="56">ROUND(E1250*F1250,2)</f>
        <v>0</v>
      </c>
      <c r="H1250" s="176" t="s">
        <v>953</v>
      </c>
      <c r="I1250" s="199"/>
      <c r="J1250" s="199"/>
      <c r="K1250" s="199"/>
      <c r="L1250" s="199"/>
      <c r="M1250" s="199"/>
      <c r="N1250" s="199"/>
      <c r="O1250" s="199"/>
      <c r="P1250" s="199"/>
      <c r="Q1250" s="199"/>
      <c r="R1250" s="199"/>
      <c r="S1250" s="199"/>
      <c r="T1250" s="199"/>
      <c r="U1250" s="199"/>
      <c r="V1250" s="199"/>
      <c r="W1250" s="199"/>
      <c r="X1250" s="199"/>
      <c r="Y1250" s="199"/>
      <c r="Z1250" s="199"/>
      <c r="AA1250" s="199"/>
      <c r="AB1250" s="199"/>
      <c r="AC1250" s="199"/>
      <c r="AD1250" s="199"/>
      <c r="AE1250" s="199"/>
      <c r="AF1250" s="199"/>
      <c r="AG1250" s="199"/>
      <c r="AH1250" s="199"/>
      <c r="AI1250" s="199"/>
      <c r="AJ1250" s="199"/>
      <c r="AK1250" s="199"/>
      <c r="AL1250" s="199"/>
      <c r="AM1250" s="199"/>
      <c r="AN1250" s="199"/>
      <c r="AO1250" s="199"/>
      <c r="AP1250" s="199"/>
      <c r="AQ1250" s="199"/>
      <c r="AR1250" s="199"/>
      <c r="AS1250" s="199"/>
      <c r="AT1250" s="199"/>
      <c r="AU1250" s="199"/>
    </row>
    <row r="1251" spans="1:47" outlineLevel="1">
      <c r="A1251" s="146"/>
      <c r="B1251" s="149"/>
      <c r="C1251" s="165" t="s">
        <v>1555</v>
      </c>
      <c r="D1251" s="189"/>
      <c r="E1251" s="200"/>
      <c r="F1251" s="200"/>
      <c r="G1251" s="200"/>
      <c r="H1251" s="176"/>
      <c r="I1251" s="199"/>
      <c r="J1251" s="199"/>
      <c r="K1251" s="199"/>
      <c r="L1251" s="199"/>
      <c r="M1251" s="199"/>
      <c r="N1251" s="199"/>
      <c r="O1251" s="199"/>
      <c r="P1251" s="199"/>
      <c r="Q1251" s="199"/>
      <c r="R1251" s="199"/>
      <c r="S1251" s="199"/>
      <c r="T1251" s="199"/>
      <c r="U1251" s="199"/>
      <c r="V1251" s="199"/>
      <c r="W1251" s="199"/>
      <c r="X1251" s="199"/>
      <c r="Y1251" s="199"/>
      <c r="Z1251" s="199"/>
      <c r="AA1251" s="199"/>
      <c r="AB1251" s="199"/>
      <c r="AC1251" s="199"/>
      <c r="AD1251" s="199"/>
      <c r="AE1251" s="199"/>
      <c r="AF1251" s="199"/>
      <c r="AG1251" s="199"/>
      <c r="AH1251" s="199"/>
      <c r="AI1251" s="199"/>
      <c r="AJ1251" s="199"/>
      <c r="AK1251" s="199"/>
      <c r="AL1251" s="199"/>
      <c r="AM1251" s="199"/>
      <c r="AN1251" s="199"/>
      <c r="AO1251" s="199"/>
      <c r="AP1251" s="199"/>
      <c r="AQ1251" s="199"/>
      <c r="AR1251" s="199"/>
      <c r="AS1251" s="199"/>
      <c r="AT1251" s="199"/>
      <c r="AU1251" s="199"/>
    </row>
    <row r="1252" spans="1:47" outlineLevel="1">
      <c r="A1252" s="146"/>
      <c r="B1252" s="149"/>
      <c r="C1252" s="165" t="s">
        <v>1556</v>
      </c>
      <c r="D1252" s="189"/>
      <c r="E1252" s="200"/>
      <c r="F1252" s="200"/>
      <c r="G1252" s="200"/>
      <c r="H1252" s="176"/>
      <c r="I1252" s="199"/>
      <c r="J1252" s="199"/>
      <c r="K1252" s="199"/>
      <c r="L1252" s="199"/>
      <c r="M1252" s="199"/>
      <c r="N1252" s="199"/>
      <c r="O1252" s="199"/>
      <c r="P1252" s="199"/>
      <c r="Q1252" s="199"/>
      <c r="R1252" s="199"/>
      <c r="S1252" s="199"/>
      <c r="T1252" s="199"/>
      <c r="U1252" s="199"/>
      <c r="V1252" s="199"/>
      <c r="W1252" s="199"/>
      <c r="X1252" s="199"/>
      <c r="Y1252" s="199"/>
      <c r="Z1252" s="199"/>
      <c r="AA1252" s="199"/>
      <c r="AB1252" s="199"/>
      <c r="AC1252" s="199"/>
      <c r="AD1252" s="199"/>
      <c r="AE1252" s="199"/>
      <c r="AF1252" s="199"/>
      <c r="AG1252" s="199"/>
      <c r="AH1252" s="199"/>
      <c r="AI1252" s="199"/>
      <c r="AJ1252" s="199"/>
      <c r="AK1252" s="199"/>
      <c r="AL1252" s="199"/>
      <c r="AM1252" s="199"/>
      <c r="AN1252" s="199"/>
      <c r="AO1252" s="199"/>
      <c r="AP1252" s="199"/>
      <c r="AQ1252" s="199"/>
      <c r="AR1252" s="199"/>
      <c r="AS1252" s="199"/>
      <c r="AT1252" s="199"/>
      <c r="AU1252" s="199"/>
    </row>
    <row r="1253" spans="1:47" outlineLevel="1">
      <c r="A1253" s="146"/>
      <c r="B1253" s="149"/>
      <c r="C1253" s="165" t="s">
        <v>1557</v>
      </c>
      <c r="D1253" s="189"/>
      <c r="E1253" s="200"/>
      <c r="F1253" s="200"/>
      <c r="G1253" s="200"/>
      <c r="H1253" s="176"/>
      <c r="I1253" s="199"/>
      <c r="J1253" s="199"/>
      <c r="K1253" s="199"/>
      <c r="L1253" s="199"/>
      <c r="M1253" s="199"/>
      <c r="N1253" s="199"/>
      <c r="O1253" s="199"/>
      <c r="P1253" s="199"/>
      <c r="Q1253" s="199"/>
      <c r="R1253" s="199"/>
      <c r="S1253" s="199"/>
      <c r="T1253" s="199"/>
      <c r="U1253" s="199"/>
      <c r="V1253" s="199"/>
      <c r="W1253" s="199"/>
      <c r="X1253" s="199"/>
      <c r="Y1253" s="199"/>
      <c r="Z1253" s="199"/>
      <c r="AA1253" s="199"/>
      <c r="AB1253" s="199"/>
      <c r="AC1253" s="199"/>
      <c r="AD1253" s="199"/>
      <c r="AE1253" s="199"/>
      <c r="AF1253" s="199"/>
      <c r="AG1253" s="199"/>
      <c r="AH1253" s="199"/>
      <c r="AI1253" s="199"/>
      <c r="AJ1253" s="199"/>
      <c r="AK1253" s="199"/>
      <c r="AL1253" s="199"/>
      <c r="AM1253" s="199"/>
      <c r="AN1253" s="199"/>
      <c r="AO1253" s="199"/>
      <c r="AP1253" s="199"/>
      <c r="AQ1253" s="199"/>
      <c r="AR1253" s="199"/>
      <c r="AS1253" s="199"/>
      <c r="AT1253" s="199"/>
      <c r="AU1253" s="199"/>
    </row>
    <row r="1254" spans="1:47" outlineLevel="1">
      <c r="A1254" s="146"/>
      <c r="B1254" s="149"/>
      <c r="C1254" s="165"/>
      <c r="D1254" s="189"/>
      <c r="E1254" s="200"/>
      <c r="F1254" s="200"/>
      <c r="G1254" s="200"/>
      <c r="H1254" s="176"/>
      <c r="I1254" s="199"/>
      <c r="J1254" s="199"/>
      <c r="K1254" s="199"/>
      <c r="L1254" s="199"/>
      <c r="M1254" s="199"/>
      <c r="N1254" s="199"/>
      <c r="O1254" s="199"/>
      <c r="P1254" s="199"/>
      <c r="Q1254" s="199"/>
      <c r="R1254" s="199"/>
      <c r="S1254" s="199"/>
      <c r="T1254" s="199"/>
      <c r="U1254" s="199"/>
      <c r="V1254" s="199"/>
      <c r="W1254" s="199"/>
      <c r="X1254" s="199"/>
      <c r="Y1254" s="199"/>
      <c r="Z1254" s="199"/>
      <c r="AA1254" s="199"/>
      <c r="AB1254" s="199"/>
      <c r="AC1254" s="199"/>
      <c r="AD1254" s="199"/>
      <c r="AE1254" s="199"/>
      <c r="AF1254" s="199"/>
      <c r="AG1254" s="199"/>
      <c r="AH1254" s="199"/>
      <c r="AI1254" s="199"/>
      <c r="AJ1254" s="199"/>
      <c r="AK1254" s="199"/>
      <c r="AL1254" s="199"/>
      <c r="AM1254" s="199"/>
      <c r="AN1254" s="199"/>
      <c r="AO1254" s="199"/>
      <c r="AP1254" s="199"/>
      <c r="AQ1254" s="199"/>
      <c r="AR1254" s="199"/>
      <c r="AS1254" s="199"/>
      <c r="AT1254" s="199"/>
      <c r="AU1254" s="199"/>
    </row>
    <row r="1255" spans="1:47" outlineLevel="1">
      <c r="A1255" s="146">
        <v>623</v>
      </c>
      <c r="B1255" s="149" t="s">
        <v>1558</v>
      </c>
      <c r="C1255" s="165" t="s">
        <v>1559</v>
      </c>
      <c r="D1255" s="189" t="s">
        <v>124</v>
      </c>
      <c r="E1255" s="200">
        <v>1</v>
      </c>
      <c r="F1255" s="200"/>
      <c r="G1255" s="200">
        <f t="shared" ref="G1255" si="57">ROUND(E1255*F1255,2)</f>
        <v>0</v>
      </c>
      <c r="H1255" s="176" t="s">
        <v>953</v>
      </c>
      <c r="I1255" s="199"/>
      <c r="J1255" s="199"/>
      <c r="K1255" s="199"/>
      <c r="L1255" s="199"/>
      <c r="M1255" s="199"/>
      <c r="N1255" s="199"/>
      <c r="O1255" s="199"/>
      <c r="P1255" s="199"/>
      <c r="Q1255" s="199"/>
      <c r="R1255" s="199"/>
      <c r="S1255" s="199"/>
      <c r="T1255" s="199"/>
      <c r="U1255" s="199"/>
      <c r="V1255" s="199"/>
      <c r="W1255" s="199"/>
      <c r="X1255" s="199"/>
      <c r="Y1255" s="199"/>
      <c r="Z1255" s="199"/>
      <c r="AA1255" s="199"/>
      <c r="AB1255" s="199"/>
      <c r="AC1255" s="199"/>
      <c r="AD1255" s="199"/>
      <c r="AE1255" s="199"/>
      <c r="AF1255" s="199"/>
      <c r="AG1255" s="199"/>
      <c r="AH1255" s="199"/>
      <c r="AI1255" s="199"/>
      <c r="AJ1255" s="199"/>
      <c r="AK1255" s="199"/>
      <c r="AL1255" s="199"/>
      <c r="AM1255" s="199"/>
      <c r="AN1255" s="199"/>
      <c r="AO1255" s="199"/>
      <c r="AP1255" s="199"/>
      <c r="AQ1255" s="199"/>
      <c r="AR1255" s="199"/>
      <c r="AS1255" s="199"/>
      <c r="AT1255" s="199"/>
      <c r="AU1255" s="199"/>
    </row>
    <row r="1256" spans="1:47" outlineLevel="1">
      <c r="A1256" s="146"/>
      <c r="B1256" s="149"/>
      <c r="C1256" s="165" t="s">
        <v>1560</v>
      </c>
      <c r="D1256" s="189"/>
      <c r="E1256" s="200"/>
      <c r="F1256" s="200"/>
      <c r="G1256" s="200"/>
      <c r="H1256" s="176"/>
      <c r="I1256" s="199"/>
      <c r="J1256" s="199"/>
      <c r="K1256" s="199"/>
      <c r="L1256" s="199"/>
      <c r="M1256" s="199"/>
      <c r="N1256" s="199"/>
      <c r="O1256" s="199"/>
      <c r="P1256" s="199"/>
      <c r="Q1256" s="199"/>
      <c r="R1256" s="199"/>
      <c r="S1256" s="199"/>
      <c r="T1256" s="199"/>
      <c r="U1256" s="199"/>
      <c r="V1256" s="199"/>
      <c r="W1256" s="199"/>
      <c r="X1256" s="199"/>
      <c r="Y1256" s="199"/>
      <c r="Z1256" s="199"/>
      <c r="AA1256" s="199"/>
      <c r="AB1256" s="199"/>
      <c r="AC1256" s="199"/>
      <c r="AD1256" s="199"/>
      <c r="AE1256" s="199"/>
      <c r="AF1256" s="199"/>
      <c r="AG1256" s="199"/>
      <c r="AH1256" s="199"/>
      <c r="AI1256" s="199"/>
      <c r="AJ1256" s="199"/>
      <c r="AK1256" s="199"/>
      <c r="AL1256" s="199"/>
      <c r="AM1256" s="199"/>
      <c r="AN1256" s="199"/>
      <c r="AO1256" s="199"/>
      <c r="AP1256" s="199"/>
      <c r="AQ1256" s="199"/>
      <c r="AR1256" s="199"/>
      <c r="AS1256" s="199"/>
      <c r="AT1256" s="199"/>
      <c r="AU1256" s="199"/>
    </row>
    <row r="1257" spans="1:47" outlineLevel="1">
      <c r="A1257" s="146"/>
      <c r="B1257" s="149"/>
      <c r="C1257" s="165" t="s">
        <v>1561</v>
      </c>
      <c r="D1257" s="189"/>
      <c r="E1257" s="200"/>
      <c r="F1257" s="200"/>
      <c r="G1257" s="200"/>
      <c r="H1257" s="176"/>
      <c r="I1257" s="199"/>
      <c r="J1257" s="199"/>
      <c r="K1257" s="199"/>
      <c r="L1257" s="199"/>
      <c r="M1257" s="199"/>
      <c r="N1257" s="199"/>
      <c r="O1257" s="199"/>
      <c r="P1257" s="199"/>
      <c r="Q1257" s="199"/>
      <c r="R1257" s="199"/>
      <c r="S1257" s="199"/>
      <c r="T1257" s="199"/>
      <c r="U1257" s="199"/>
      <c r="V1257" s="199"/>
      <c r="W1257" s="199"/>
      <c r="X1257" s="199"/>
      <c r="Y1257" s="199"/>
      <c r="Z1257" s="199"/>
      <c r="AA1257" s="199"/>
      <c r="AB1257" s="199"/>
      <c r="AC1257" s="199"/>
      <c r="AD1257" s="199"/>
      <c r="AE1257" s="199"/>
      <c r="AF1257" s="199"/>
      <c r="AG1257" s="199"/>
      <c r="AH1257" s="199"/>
      <c r="AI1257" s="199"/>
      <c r="AJ1257" s="199"/>
      <c r="AK1257" s="199"/>
      <c r="AL1257" s="199"/>
      <c r="AM1257" s="199"/>
      <c r="AN1257" s="199"/>
      <c r="AO1257" s="199"/>
      <c r="AP1257" s="199"/>
      <c r="AQ1257" s="199"/>
      <c r="AR1257" s="199"/>
      <c r="AS1257" s="199"/>
      <c r="AT1257" s="199"/>
      <c r="AU1257" s="199"/>
    </row>
    <row r="1258" spans="1:47" outlineLevel="1">
      <c r="A1258" s="146">
        <v>624</v>
      </c>
      <c r="B1258" s="149" t="s">
        <v>1562</v>
      </c>
      <c r="C1258" s="165" t="s">
        <v>1563</v>
      </c>
      <c r="D1258" s="189" t="s">
        <v>124</v>
      </c>
      <c r="E1258" s="200">
        <v>1</v>
      </c>
      <c r="F1258" s="200"/>
      <c r="G1258" s="200">
        <f t="shared" ref="G1258" si="58">ROUND(E1258*F1258,2)</f>
        <v>0</v>
      </c>
      <c r="H1258" s="176" t="s">
        <v>953</v>
      </c>
      <c r="I1258" s="199"/>
      <c r="J1258" s="199"/>
      <c r="K1258" s="199"/>
      <c r="L1258" s="199"/>
      <c r="M1258" s="199"/>
      <c r="N1258" s="199"/>
      <c r="O1258" s="199"/>
      <c r="P1258" s="199"/>
      <c r="Q1258" s="199"/>
      <c r="R1258" s="199"/>
      <c r="S1258" s="199"/>
      <c r="T1258" s="199"/>
      <c r="U1258" s="199"/>
      <c r="V1258" s="199"/>
      <c r="W1258" s="199"/>
      <c r="X1258" s="199"/>
      <c r="Y1258" s="199"/>
      <c r="Z1258" s="199"/>
      <c r="AA1258" s="199"/>
      <c r="AB1258" s="199"/>
      <c r="AC1258" s="199"/>
      <c r="AD1258" s="199"/>
      <c r="AE1258" s="199"/>
      <c r="AF1258" s="199"/>
      <c r="AG1258" s="199"/>
      <c r="AH1258" s="199"/>
      <c r="AI1258" s="199"/>
      <c r="AJ1258" s="199"/>
      <c r="AK1258" s="199"/>
      <c r="AL1258" s="199"/>
      <c r="AM1258" s="199"/>
      <c r="AN1258" s="199"/>
      <c r="AO1258" s="199"/>
      <c r="AP1258" s="199"/>
      <c r="AQ1258" s="199"/>
      <c r="AR1258" s="199"/>
      <c r="AS1258" s="199"/>
      <c r="AT1258" s="199"/>
      <c r="AU1258" s="199"/>
    </row>
    <row r="1259" spans="1:47" outlineLevel="1">
      <c r="A1259" s="146"/>
      <c r="B1259" s="149"/>
      <c r="C1259" s="165" t="s">
        <v>1564</v>
      </c>
      <c r="D1259" s="189"/>
      <c r="E1259" s="200"/>
      <c r="F1259" s="200"/>
      <c r="G1259" s="200"/>
      <c r="H1259" s="176"/>
      <c r="I1259" s="199"/>
      <c r="J1259" s="199"/>
      <c r="K1259" s="199"/>
      <c r="L1259" s="199"/>
      <c r="M1259" s="199"/>
      <c r="N1259" s="199"/>
      <c r="O1259" s="199"/>
      <c r="P1259" s="199"/>
      <c r="Q1259" s="199"/>
      <c r="R1259" s="199"/>
      <c r="S1259" s="199"/>
      <c r="T1259" s="199"/>
      <c r="U1259" s="199"/>
      <c r="V1259" s="199"/>
      <c r="W1259" s="199"/>
      <c r="X1259" s="199"/>
      <c r="Y1259" s="199"/>
      <c r="Z1259" s="199"/>
      <c r="AA1259" s="199"/>
      <c r="AB1259" s="199"/>
      <c r="AC1259" s="199"/>
      <c r="AD1259" s="199"/>
      <c r="AE1259" s="199"/>
      <c r="AF1259" s="199"/>
      <c r="AG1259" s="199"/>
      <c r="AH1259" s="199"/>
      <c r="AI1259" s="199"/>
      <c r="AJ1259" s="199"/>
      <c r="AK1259" s="199"/>
      <c r="AL1259" s="199"/>
      <c r="AM1259" s="199"/>
      <c r="AN1259" s="199"/>
      <c r="AO1259" s="199"/>
      <c r="AP1259" s="199"/>
      <c r="AQ1259" s="199"/>
      <c r="AR1259" s="199"/>
      <c r="AS1259" s="199"/>
      <c r="AT1259" s="199"/>
      <c r="AU1259" s="199"/>
    </row>
    <row r="1260" spans="1:47" outlineLevel="1">
      <c r="A1260" s="146"/>
      <c r="B1260" s="149"/>
      <c r="C1260" s="165" t="s">
        <v>1565</v>
      </c>
      <c r="D1260" s="189"/>
      <c r="E1260" s="200"/>
      <c r="F1260" s="200"/>
      <c r="G1260" s="200"/>
      <c r="H1260" s="176"/>
      <c r="I1260" s="199"/>
      <c r="J1260" s="199"/>
      <c r="K1260" s="199"/>
      <c r="L1260" s="199"/>
      <c r="M1260" s="199"/>
      <c r="N1260" s="199"/>
      <c r="O1260" s="199"/>
      <c r="P1260" s="199"/>
      <c r="Q1260" s="199"/>
      <c r="R1260" s="199"/>
      <c r="S1260" s="199"/>
      <c r="T1260" s="199"/>
      <c r="U1260" s="199"/>
      <c r="V1260" s="199"/>
      <c r="W1260" s="199"/>
      <c r="X1260" s="199"/>
      <c r="Y1260" s="199"/>
      <c r="Z1260" s="199"/>
      <c r="AA1260" s="199"/>
      <c r="AB1260" s="199"/>
      <c r="AC1260" s="199"/>
      <c r="AD1260" s="199"/>
      <c r="AE1260" s="199"/>
      <c r="AF1260" s="199"/>
      <c r="AG1260" s="199"/>
      <c r="AH1260" s="199"/>
      <c r="AI1260" s="199"/>
      <c r="AJ1260" s="199"/>
      <c r="AK1260" s="199"/>
      <c r="AL1260" s="199"/>
      <c r="AM1260" s="199"/>
      <c r="AN1260" s="199"/>
      <c r="AO1260" s="199"/>
      <c r="AP1260" s="199"/>
      <c r="AQ1260" s="199"/>
      <c r="AR1260" s="199"/>
      <c r="AS1260" s="199"/>
      <c r="AT1260" s="199"/>
      <c r="AU1260" s="199"/>
    </row>
    <row r="1261" spans="1:47" outlineLevel="1">
      <c r="A1261" s="146">
        <v>625</v>
      </c>
      <c r="B1261" s="149" t="s">
        <v>1566</v>
      </c>
      <c r="C1261" s="165" t="s">
        <v>1567</v>
      </c>
      <c r="D1261" s="189" t="s">
        <v>124</v>
      </c>
      <c r="E1261" s="200">
        <v>2</v>
      </c>
      <c r="F1261" s="200"/>
      <c r="G1261" s="200">
        <f t="shared" ref="G1261" si="59">ROUND(E1261*F1261,2)</f>
        <v>0</v>
      </c>
      <c r="H1261" s="176" t="s">
        <v>953</v>
      </c>
      <c r="I1261" s="199"/>
      <c r="J1261" s="199"/>
      <c r="K1261" s="199"/>
      <c r="L1261" s="199"/>
      <c r="M1261" s="199"/>
      <c r="N1261" s="199"/>
      <c r="O1261" s="199"/>
      <c r="P1261" s="199"/>
      <c r="Q1261" s="199"/>
      <c r="R1261" s="199"/>
      <c r="S1261" s="199"/>
      <c r="T1261" s="199"/>
      <c r="U1261" s="199"/>
      <c r="V1261" s="199"/>
      <c r="W1261" s="199"/>
      <c r="X1261" s="199"/>
      <c r="Y1261" s="199"/>
      <c r="Z1261" s="199"/>
      <c r="AA1261" s="199"/>
      <c r="AB1261" s="199"/>
      <c r="AC1261" s="199"/>
      <c r="AD1261" s="199"/>
      <c r="AE1261" s="199"/>
      <c r="AF1261" s="199"/>
      <c r="AG1261" s="199"/>
      <c r="AH1261" s="199"/>
      <c r="AI1261" s="199"/>
      <c r="AJ1261" s="199"/>
      <c r="AK1261" s="199"/>
      <c r="AL1261" s="199"/>
      <c r="AM1261" s="199"/>
      <c r="AN1261" s="199"/>
      <c r="AO1261" s="199"/>
      <c r="AP1261" s="199"/>
      <c r="AQ1261" s="199"/>
      <c r="AR1261" s="199"/>
      <c r="AS1261" s="199"/>
      <c r="AT1261" s="199"/>
      <c r="AU1261" s="199"/>
    </row>
    <row r="1262" spans="1:47" outlineLevel="1">
      <c r="A1262" s="146"/>
      <c r="B1262" s="149"/>
      <c r="C1262" s="165" t="s">
        <v>1568</v>
      </c>
      <c r="D1262" s="189"/>
      <c r="E1262" s="200"/>
      <c r="F1262" s="200"/>
      <c r="G1262" s="200"/>
      <c r="H1262" s="176"/>
      <c r="I1262" s="199"/>
      <c r="J1262" s="199"/>
      <c r="K1262" s="199"/>
      <c r="L1262" s="199"/>
      <c r="M1262" s="199"/>
      <c r="N1262" s="199"/>
      <c r="O1262" s="199"/>
      <c r="P1262" s="199"/>
      <c r="Q1262" s="199"/>
      <c r="R1262" s="199"/>
      <c r="S1262" s="199"/>
      <c r="T1262" s="199"/>
      <c r="U1262" s="199"/>
      <c r="V1262" s="199"/>
      <c r="W1262" s="199"/>
      <c r="X1262" s="199"/>
      <c r="Y1262" s="199"/>
      <c r="Z1262" s="199"/>
      <c r="AA1262" s="199"/>
      <c r="AB1262" s="199"/>
      <c r="AC1262" s="199"/>
      <c r="AD1262" s="199"/>
      <c r="AE1262" s="199"/>
      <c r="AF1262" s="199"/>
      <c r="AG1262" s="199"/>
      <c r="AH1262" s="199"/>
      <c r="AI1262" s="199"/>
      <c r="AJ1262" s="199"/>
      <c r="AK1262" s="199"/>
      <c r="AL1262" s="199"/>
      <c r="AM1262" s="199"/>
      <c r="AN1262" s="199"/>
      <c r="AO1262" s="199"/>
      <c r="AP1262" s="199"/>
      <c r="AQ1262" s="199"/>
      <c r="AR1262" s="199"/>
      <c r="AS1262" s="199"/>
      <c r="AT1262" s="199"/>
      <c r="AU1262" s="199"/>
    </row>
    <row r="1263" spans="1:47" outlineLevel="1">
      <c r="A1263" s="146">
        <v>626</v>
      </c>
      <c r="B1263" s="149" t="s">
        <v>1569</v>
      </c>
      <c r="C1263" s="165" t="s">
        <v>1570</v>
      </c>
      <c r="D1263" s="189" t="s">
        <v>124</v>
      </c>
      <c r="E1263" s="200">
        <v>1</v>
      </c>
      <c r="F1263" s="200"/>
      <c r="G1263" s="200">
        <f t="shared" ref="G1263" si="60">ROUND(E1263*F1263,2)</f>
        <v>0</v>
      </c>
      <c r="H1263" s="176" t="s">
        <v>953</v>
      </c>
      <c r="I1263" s="199"/>
      <c r="J1263" s="199"/>
      <c r="K1263" s="199"/>
      <c r="L1263" s="199"/>
      <c r="M1263" s="199"/>
      <c r="N1263" s="199"/>
      <c r="O1263" s="199"/>
      <c r="P1263" s="199"/>
      <c r="Q1263" s="199"/>
      <c r="R1263" s="199"/>
      <c r="S1263" s="199"/>
      <c r="T1263" s="199"/>
      <c r="U1263" s="199"/>
      <c r="V1263" s="199"/>
      <c r="W1263" s="199"/>
      <c r="X1263" s="199"/>
      <c r="Y1263" s="199"/>
      <c r="Z1263" s="199"/>
      <c r="AA1263" s="199"/>
      <c r="AB1263" s="199"/>
      <c r="AC1263" s="199"/>
      <c r="AD1263" s="199"/>
      <c r="AE1263" s="199"/>
      <c r="AF1263" s="199"/>
      <c r="AG1263" s="199"/>
      <c r="AH1263" s="199"/>
      <c r="AI1263" s="199"/>
      <c r="AJ1263" s="199"/>
      <c r="AK1263" s="199"/>
      <c r="AL1263" s="199"/>
      <c r="AM1263" s="199"/>
      <c r="AN1263" s="199"/>
      <c r="AO1263" s="199"/>
      <c r="AP1263" s="199"/>
      <c r="AQ1263" s="199"/>
      <c r="AR1263" s="199"/>
      <c r="AS1263" s="199"/>
      <c r="AT1263" s="199"/>
      <c r="AU1263" s="199"/>
    </row>
    <row r="1264" spans="1:47" outlineLevel="1">
      <c r="A1264" s="146"/>
      <c r="B1264" s="149"/>
      <c r="C1264" s="165" t="s">
        <v>1526</v>
      </c>
      <c r="D1264" s="189"/>
      <c r="E1264" s="200"/>
      <c r="F1264" s="200"/>
      <c r="G1264" s="200"/>
      <c r="H1264" s="176"/>
      <c r="I1264" s="199"/>
      <c r="J1264" s="199"/>
      <c r="K1264" s="199"/>
      <c r="L1264" s="199"/>
      <c r="M1264" s="199"/>
      <c r="N1264" s="199"/>
      <c r="O1264" s="199"/>
      <c r="P1264" s="199"/>
      <c r="Q1264" s="199"/>
      <c r="R1264" s="199"/>
      <c r="S1264" s="199"/>
      <c r="T1264" s="199"/>
      <c r="U1264" s="199"/>
      <c r="V1264" s="199"/>
      <c r="W1264" s="199"/>
      <c r="X1264" s="199"/>
      <c r="Y1264" s="199"/>
      <c r="Z1264" s="199"/>
      <c r="AA1264" s="199"/>
      <c r="AB1264" s="199"/>
      <c r="AC1264" s="199"/>
      <c r="AD1264" s="199"/>
      <c r="AE1264" s="199"/>
      <c r="AF1264" s="199"/>
      <c r="AG1264" s="199"/>
      <c r="AH1264" s="199"/>
      <c r="AI1264" s="199"/>
      <c r="AJ1264" s="199"/>
      <c r="AK1264" s="199"/>
      <c r="AL1264" s="199"/>
      <c r="AM1264" s="199"/>
      <c r="AN1264" s="199"/>
      <c r="AO1264" s="199"/>
      <c r="AP1264" s="199"/>
      <c r="AQ1264" s="199"/>
      <c r="AR1264" s="199"/>
      <c r="AS1264" s="199"/>
      <c r="AT1264" s="199"/>
      <c r="AU1264" s="199"/>
    </row>
    <row r="1265" spans="1:47" outlineLevel="1">
      <c r="A1265" s="146">
        <v>627</v>
      </c>
      <c r="B1265" s="149" t="s">
        <v>1571</v>
      </c>
      <c r="C1265" s="165" t="s">
        <v>1572</v>
      </c>
      <c r="D1265" s="189" t="s">
        <v>124</v>
      </c>
      <c r="E1265" s="200">
        <v>1</v>
      </c>
      <c r="F1265" s="200"/>
      <c r="G1265" s="200">
        <f t="shared" ref="G1265" si="61">ROUND(E1265*F1265,2)</f>
        <v>0</v>
      </c>
      <c r="H1265" s="176" t="s">
        <v>953</v>
      </c>
      <c r="I1265" s="199"/>
      <c r="J1265" s="199"/>
      <c r="K1265" s="199"/>
      <c r="L1265" s="199"/>
      <c r="M1265" s="199"/>
      <c r="N1265" s="199"/>
      <c r="O1265" s="199"/>
      <c r="P1265" s="199"/>
      <c r="Q1265" s="199"/>
      <c r="R1265" s="199"/>
      <c r="S1265" s="199"/>
      <c r="T1265" s="199"/>
      <c r="U1265" s="199"/>
      <c r="V1265" s="199"/>
      <c r="W1265" s="199"/>
      <c r="X1265" s="199"/>
      <c r="Y1265" s="199"/>
      <c r="Z1265" s="199"/>
      <c r="AA1265" s="199"/>
      <c r="AB1265" s="199"/>
      <c r="AC1265" s="199"/>
      <c r="AD1265" s="199"/>
      <c r="AE1265" s="199"/>
      <c r="AF1265" s="199"/>
      <c r="AG1265" s="199"/>
      <c r="AH1265" s="199"/>
      <c r="AI1265" s="199"/>
      <c r="AJ1265" s="199"/>
      <c r="AK1265" s="199"/>
      <c r="AL1265" s="199"/>
      <c r="AM1265" s="199"/>
      <c r="AN1265" s="199"/>
      <c r="AO1265" s="199"/>
      <c r="AP1265" s="199"/>
      <c r="AQ1265" s="199"/>
      <c r="AR1265" s="199"/>
      <c r="AS1265" s="199"/>
      <c r="AT1265" s="199"/>
      <c r="AU1265" s="199"/>
    </row>
    <row r="1266" spans="1:47" outlineLevel="1">
      <c r="A1266" s="146"/>
      <c r="B1266" s="149"/>
      <c r="C1266" s="165" t="s">
        <v>1526</v>
      </c>
      <c r="D1266" s="189"/>
      <c r="E1266" s="200"/>
      <c r="F1266" s="200"/>
      <c r="G1266" s="200"/>
      <c r="H1266" s="176"/>
      <c r="I1266" s="199"/>
      <c r="J1266" s="199"/>
      <c r="K1266" s="199"/>
      <c r="L1266" s="199"/>
      <c r="M1266" s="199"/>
      <c r="N1266" s="199"/>
      <c r="O1266" s="199"/>
      <c r="P1266" s="199"/>
      <c r="Q1266" s="199"/>
      <c r="R1266" s="199"/>
      <c r="S1266" s="199"/>
      <c r="T1266" s="199"/>
      <c r="U1266" s="199"/>
      <c r="V1266" s="199"/>
      <c r="W1266" s="199"/>
      <c r="X1266" s="199"/>
      <c r="Y1266" s="199"/>
      <c r="Z1266" s="199"/>
      <c r="AA1266" s="199"/>
      <c r="AB1266" s="199"/>
      <c r="AC1266" s="199"/>
      <c r="AD1266" s="199"/>
      <c r="AE1266" s="199"/>
      <c r="AF1266" s="199"/>
      <c r="AG1266" s="199"/>
      <c r="AH1266" s="199"/>
      <c r="AI1266" s="199"/>
      <c r="AJ1266" s="199"/>
      <c r="AK1266" s="199"/>
      <c r="AL1266" s="199"/>
      <c r="AM1266" s="199"/>
      <c r="AN1266" s="199"/>
      <c r="AO1266" s="199"/>
      <c r="AP1266" s="199"/>
      <c r="AQ1266" s="199"/>
      <c r="AR1266" s="199"/>
      <c r="AS1266" s="199"/>
      <c r="AT1266" s="199"/>
      <c r="AU1266" s="199"/>
    </row>
    <row r="1267" spans="1:47" outlineLevel="1">
      <c r="A1267" s="146">
        <v>628</v>
      </c>
      <c r="B1267" s="149" t="s">
        <v>1573</v>
      </c>
      <c r="C1267" s="165" t="s">
        <v>1574</v>
      </c>
      <c r="D1267" s="189" t="s">
        <v>124</v>
      </c>
      <c r="E1267" s="200">
        <v>1</v>
      </c>
      <c r="F1267" s="200"/>
      <c r="G1267" s="200">
        <f t="shared" ref="G1267" si="62">ROUND(E1267*F1267,2)</f>
        <v>0</v>
      </c>
      <c r="H1267" s="176" t="s">
        <v>953</v>
      </c>
      <c r="I1267" s="199"/>
      <c r="J1267" s="199"/>
      <c r="K1267" s="199"/>
      <c r="L1267" s="199"/>
      <c r="M1267" s="199"/>
      <c r="N1267" s="199"/>
      <c r="O1267" s="199"/>
      <c r="P1267" s="199"/>
      <c r="Q1267" s="199"/>
      <c r="R1267" s="199"/>
      <c r="S1267" s="199"/>
      <c r="T1267" s="199"/>
      <c r="U1267" s="199"/>
      <c r="V1267" s="199"/>
      <c r="W1267" s="199"/>
      <c r="X1267" s="199"/>
      <c r="Y1267" s="199"/>
      <c r="Z1267" s="199"/>
      <c r="AA1267" s="199"/>
      <c r="AB1267" s="199"/>
      <c r="AC1267" s="199"/>
      <c r="AD1267" s="199"/>
      <c r="AE1267" s="199"/>
      <c r="AF1267" s="199"/>
      <c r="AG1267" s="199"/>
      <c r="AH1267" s="199"/>
      <c r="AI1267" s="199"/>
      <c r="AJ1267" s="199"/>
      <c r="AK1267" s="199"/>
      <c r="AL1267" s="199"/>
      <c r="AM1267" s="199"/>
      <c r="AN1267" s="199"/>
      <c r="AO1267" s="199"/>
      <c r="AP1267" s="199"/>
      <c r="AQ1267" s="199"/>
      <c r="AR1267" s="199"/>
      <c r="AS1267" s="199"/>
      <c r="AT1267" s="199"/>
      <c r="AU1267" s="199"/>
    </row>
    <row r="1268" spans="1:47" outlineLevel="1">
      <c r="A1268" s="146"/>
      <c r="B1268" s="149"/>
      <c r="C1268" s="165" t="s">
        <v>1526</v>
      </c>
      <c r="D1268" s="189"/>
      <c r="E1268" s="200"/>
      <c r="F1268" s="200"/>
      <c r="G1268" s="200"/>
      <c r="H1268" s="176"/>
      <c r="I1268" s="199"/>
      <c r="J1268" s="199"/>
      <c r="K1268" s="199"/>
      <c r="L1268" s="199"/>
      <c r="M1268" s="199"/>
      <c r="N1268" s="199"/>
      <c r="O1268" s="199"/>
      <c r="P1268" s="199"/>
      <c r="Q1268" s="199"/>
      <c r="R1268" s="199"/>
      <c r="S1268" s="199"/>
      <c r="T1268" s="199"/>
      <c r="U1268" s="199"/>
      <c r="V1268" s="199"/>
      <c r="W1268" s="199"/>
      <c r="X1268" s="199"/>
      <c r="Y1268" s="199"/>
      <c r="Z1268" s="199"/>
      <c r="AA1268" s="199"/>
      <c r="AB1268" s="199"/>
      <c r="AC1268" s="199"/>
      <c r="AD1268" s="199"/>
      <c r="AE1268" s="199"/>
      <c r="AF1268" s="199"/>
      <c r="AG1268" s="199"/>
      <c r="AH1268" s="199"/>
      <c r="AI1268" s="199"/>
      <c r="AJ1268" s="199"/>
      <c r="AK1268" s="199"/>
      <c r="AL1268" s="199"/>
      <c r="AM1268" s="199"/>
      <c r="AN1268" s="199"/>
      <c r="AO1268" s="199"/>
      <c r="AP1268" s="199"/>
      <c r="AQ1268" s="199"/>
      <c r="AR1268" s="199"/>
      <c r="AS1268" s="199"/>
      <c r="AT1268" s="199"/>
      <c r="AU1268" s="199"/>
    </row>
    <row r="1269" spans="1:47" outlineLevel="1">
      <c r="A1269" s="146">
        <v>629</v>
      </c>
      <c r="B1269" s="149" t="s">
        <v>1575</v>
      </c>
      <c r="C1269" s="165" t="s">
        <v>1531</v>
      </c>
      <c r="D1269" s="189" t="s">
        <v>124</v>
      </c>
      <c r="E1269" s="200">
        <v>9</v>
      </c>
      <c r="F1269" s="200"/>
      <c r="G1269" s="200">
        <f t="shared" ref="G1269" si="63">ROUND(E1269*F1269,2)</f>
        <v>0</v>
      </c>
      <c r="H1269" s="176" t="s">
        <v>953</v>
      </c>
      <c r="I1269" s="199"/>
      <c r="J1269" s="199"/>
      <c r="K1269" s="199"/>
      <c r="L1269" s="199"/>
      <c r="M1269" s="199"/>
      <c r="N1269" s="199"/>
      <c r="O1269" s="199"/>
      <c r="P1269" s="199"/>
      <c r="Q1269" s="199"/>
      <c r="R1269" s="199"/>
      <c r="S1269" s="199"/>
      <c r="T1269" s="199"/>
      <c r="U1269" s="199"/>
      <c r="V1269" s="199"/>
      <c r="W1269" s="199"/>
      <c r="X1269" s="199"/>
      <c r="Y1269" s="199"/>
      <c r="Z1269" s="199"/>
      <c r="AA1269" s="199"/>
      <c r="AB1269" s="199"/>
      <c r="AC1269" s="199"/>
      <c r="AD1269" s="199"/>
      <c r="AE1269" s="199"/>
      <c r="AF1269" s="199"/>
      <c r="AG1269" s="199"/>
      <c r="AH1269" s="199"/>
      <c r="AI1269" s="199"/>
      <c r="AJ1269" s="199"/>
      <c r="AK1269" s="199"/>
      <c r="AL1269" s="199"/>
      <c r="AM1269" s="199"/>
      <c r="AN1269" s="199"/>
      <c r="AO1269" s="199"/>
      <c r="AP1269" s="199"/>
      <c r="AQ1269" s="199"/>
      <c r="AR1269" s="199"/>
      <c r="AS1269" s="199"/>
      <c r="AT1269" s="199"/>
      <c r="AU1269" s="199"/>
    </row>
    <row r="1270" spans="1:47" outlineLevel="1">
      <c r="A1270" s="146"/>
      <c r="B1270" s="149"/>
      <c r="C1270" s="165" t="s">
        <v>1532</v>
      </c>
      <c r="D1270" s="189"/>
      <c r="E1270" s="200"/>
      <c r="F1270" s="200"/>
      <c r="G1270" s="200"/>
      <c r="H1270" s="176"/>
      <c r="I1270" s="199"/>
      <c r="J1270" s="199"/>
      <c r="K1270" s="199"/>
      <c r="L1270" s="199"/>
      <c r="M1270" s="199"/>
      <c r="N1270" s="199"/>
      <c r="O1270" s="199"/>
      <c r="P1270" s="199"/>
      <c r="Q1270" s="199"/>
      <c r="R1270" s="199"/>
      <c r="S1270" s="199"/>
      <c r="T1270" s="199"/>
      <c r="U1270" s="199"/>
      <c r="V1270" s="199"/>
      <c r="W1270" s="199"/>
      <c r="X1270" s="199"/>
      <c r="Y1270" s="199"/>
      <c r="Z1270" s="199"/>
      <c r="AA1270" s="199"/>
      <c r="AB1270" s="199"/>
      <c r="AC1270" s="199"/>
      <c r="AD1270" s="199"/>
      <c r="AE1270" s="199"/>
      <c r="AF1270" s="199"/>
      <c r="AG1270" s="199"/>
      <c r="AH1270" s="199"/>
      <c r="AI1270" s="199"/>
      <c r="AJ1270" s="199"/>
      <c r="AK1270" s="199"/>
      <c r="AL1270" s="199"/>
      <c r="AM1270" s="199"/>
      <c r="AN1270" s="199"/>
      <c r="AO1270" s="199"/>
      <c r="AP1270" s="199"/>
      <c r="AQ1270" s="199"/>
      <c r="AR1270" s="199"/>
      <c r="AS1270" s="199"/>
      <c r="AT1270" s="199"/>
      <c r="AU1270" s="199"/>
    </row>
    <row r="1271" spans="1:47" outlineLevel="1">
      <c r="A1271" s="146">
        <v>630</v>
      </c>
      <c r="B1271" s="149" t="s">
        <v>1576</v>
      </c>
      <c r="C1271" s="165" t="s">
        <v>1577</v>
      </c>
      <c r="D1271" s="189" t="s">
        <v>124</v>
      </c>
      <c r="E1271" s="200">
        <v>1</v>
      </c>
      <c r="F1271" s="200"/>
      <c r="G1271" s="200">
        <f t="shared" ref="G1271" si="64">ROUND(E1271*F1271,2)</f>
        <v>0</v>
      </c>
      <c r="H1271" s="176" t="s">
        <v>953</v>
      </c>
      <c r="I1271" s="199"/>
      <c r="J1271" s="199"/>
      <c r="K1271" s="199"/>
      <c r="L1271" s="199"/>
      <c r="M1271" s="199"/>
      <c r="N1271" s="199"/>
      <c r="O1271" s="199"/>
      <c r="P1271" s="199"/>
      <c r="Q1271" s="199"/>
      <c r="R1271" s="199"/>
      <c r="S1271" s="199"/>
      <c r="T1271" s="199"/>
      <c r="U1271" s="199"/>
      <c r="V1271" s="199"/>
      <c r="W1271" s="199"/>
      <c r="X1271" s="199"/>
      <c r="Y1271" s="199"/>
      <c r="Z1271" s="199"/>
      <c r="AA1271" s="199"/>
      <c r="AB1271" s="199"/>
      <c r="AC1271" s="199"/>
      <c r="AD1271" s="199"/>
      <c r="AE1271" s="199"/>
      <c r="AF1271" s="199"/>
      <c r="AG1271" s="199"/>
      <c r="AH1271" s="199"/>
      <c r="AI1271" s="199"/>
      <c r="AJ1271" s="199"/>
      <c r="AK1271" s="199"/>
      <c r="AL1271" s="199"/>
      <c r="AM1271" s="199"/>
      <c r="AN1271" s="199"/>
      <c r="AO1271" s="199"/>
      <c r="AP1271" s="199"/>
      <c r="AQ1271" s="199"/>
      <c r="AR1271" s="199"/>
      <c r="AS1271" s="199"/>
      <c r="AT1271" s="199"/>
      <c r="AU1271" s="199"/>
    </row>
    <row r="1272" spans="1:47" outlineLevel="1">
      <c r="A1272" s="146"/>
      <c r="B1272" s="149"/>
      <c r="C1272" s="165"/>
      <c r="D1272" s="189"/>
      <c r="E1272" s="200"/>
      <c r="F1272" s="200"/>
      <c r="G1272" s="200"/>
      <c r="H1272" s="176"/>
      <c r="I1272" s="199"/>
      <c r="J1272" s="199"/>
      <c r="K1272" s="199"/>
      <c r="L1272" s="199"/>
      <c r="M1272" s="199"/>
      <c r="N1272" s="199"/>
      <c r="O1272" s="199"/>
      <c r="P1272" s="199"/>
      <c r="Q1272" s="199"/>
      <c r="R1272" s="199"/>
      <c r="S1272" s="199"/>
      <c r="T1272" s="199"/>
      <c r="U1272" s="199"/>
      <c r="V1272" s="199"/>
      <c r="W1272" s="199"/>
      <c r="X1272" s="199"/>
      <c r="Y1272" s="199"/>
      <c r="Z1272" s="199"/>
      <c r="AA1272" s="199"/>
      <c r="AB1272" s="199"/>
      <c r="AC1272" s="199"/>
      <c r="AD1272" s="199"/>
      <c r="AE1272" s="199"/>
      <c r="AF1272" s="199"/>
      <c r="AG1272" s="199"/>
      <c r="AH1272" s="199"/>
      <c r="AI1272" s="199"/>
      <c r="AJ1272" s="199"/>
      <c r="AK1272" s="199"/>
      <c r="AL1272" s="199"/>
      <c r="AM1272" s="199"/>
      <c r="AN1272" s="199"/>
      <c r="AO1272" s="199"/>
      <c r="AP1272" s="199"/>
      <c r="AQ1272" s="199"/>
      <c r="AR1272" s="199"/>
      <c r="AS1272" s="199"/>
      <c r="AT1272" s="199"/>
      <c r="AU1272" s="199"/>
    </row>
    <row r="1273" spans="1:47" outlineLevel="1">
      <c r="A1273" s="146">
        <v>631</v>
      </c>
      <c r="B1273" s="149" t="s">
        <v>1578</v>
      </c>
      <c r="C1273" s="165" t="s">
        <v>1543</v>
      </c>
      <c r="D1273" s="189" t="s">
        <v>565</v>
      </c>
      <c r="E1273" s="200">
        <v>15</v>
      </c>
      <c r="F1273" s="200"/>
      <c r="G1273" s="200">
        <f t="shared" ref="G1273" si="65">ROUND(E1273*F1273,2)</f>
        <v>0</v>
      </c>
      <c r="H1273" s="176" t="s">
        <v>953</v>
      </c>
      <c r="I1273" s="199"/>
      <c r="J1273" s="199"/>
      <c r="K1273" s="199"/>
      <c r="L1273" s="199"/>
      <c r="M1273" s="199"/>
      <c r="N1273" s="199"/>
      <c r="O1273" s="199"/>
      <c r="P1273" s="199"/>
      <c r="Q1273" s="199"/>
      <c r="R1273" s="199"/>
      <c r="S1273" s="199"/>
      <c r="T1273" s="199"/>
      <c r="U1273" s="199"/>
      <c r="V1273" s="199"/>
      <c r="W1273" s="199"/>
      <c r="X1273" s="199"/>
      <c r="Y1273" s="199"/>
      <c r="Z1273" s="199"/>
      <c r="AA1273" s="199"/>
      <c r="AB1273" s="199"/>
      <c r="AC1273" s="199"/>
      <c r="AD1273" s="199"/>
      <c r="AE1273" s="199"/>
      <c r="AF1273" s="199"/>
      <c r="AG1273" s="199"/>
      <c r="AH1273" s="199"/>
      <c r="AI1273" s="199"/>
      <c r="AJ1273" s="199"/>
      <c r="AK1273" s="199"/>
      <c r="AL1273" s="199"/>
      <c r="AM1273" s="199"/>
      <c r="AN1273" s="199"/>
      <c r="AO1273" s="199"/>
      <c r="AP1273" s="199"/>
      <c r="AQ1273" s="199"/>
      <c r="AR1273" s="199"/>
      <c r="AS1273" s="199"/>
      <c r="AT1273" s="199"/>
      <c r="AU1273" s="199"/>
    </row>
    <row r="1274" spans="1:47" outlineLevel="1">
      <c r="A1274" s="146"/>
      <c r="B1274" s="149"/>
      <c r="C1274" s="165"/>
      <c r="D1274" s="189"/>
      <c r="E1274" s="200"/>
      <c r="F1274" s="200"/>
      <c r="G1274" s="200"/>
      <c r="H1274" s="176"/>
      <c r="I1274" s="199"/>
      <c r="J1274" s="199"/>
      <c r="K1274" s="199"/>
      <c r="L1274" s="199"/>
      <c r="M1274" s="199"/>
      <c r="N1274" s="199"/>
      <c r="O1274" s="199"/>
      <c r="P1274" s="199"/>
      <c r="Q1274" s="199"/>
      <c r="R1274" s="199"/>
      <c r="S1274" s="199"/>
      <c r="T1274" s="199"/>
      <c r="U1274" s="199"/>
      <c r="V1274" s="199"/>
      <c r="W1274" s="199"/>
      <c r="X1274" s="199"/>
      <c r="Y1274" s="199"/>
      <c r="Z1274" s="199"/>
      <c r="AA1274" s="199"/>
      <c r="AB1274" s="199"/>
      <c r="AC1274" s="199"/>
      <c r="AD1274" s="199"/>
      <c r="AE1274" s="199"/>
      <c r="AF1274" s="199"/>
      <c r="AG1274" s="199"/>
      <c r="AH1274" s="199"/>
      <c r="AI1274" s="199"/>
      <c r="AJ1274" s="199"/>
      <c r="AK1274" s="199"/>
      <c r="AL1274" s="199"/>
      <c r="AM1274" s="199"/>
      <c r="AN1274" s="199"/>
      <c r="AO1274" s="199"/>
      <c r="AP1274" s="199"/>
      <c r="AQ1274" s="199"/>
      <c r="AR1274" s="199"/>
      <c r="AS1274" s="199"/>
      <c r="AT1274" s="199"/>
      <c r="AU1274" s="199"/>
    </row>
    <row r="1275" spans="1:47" outlineLevel="1">
      <c r="A1275" s="146">
        <v>632</v>
      </c>
      <c r="B1275" s="149" t="s">
        <v>1579</v>
      </c>
      <c r="C1275" s="165" t="s">
        <v>1580</v>
      </c>
      <c r="D1275" s="189" t="s">
        <v>565</v>
      </c>
      <c r="E1275" s="200">
        <v>43</v>
      </c>
      <c r="F1275" s="200"/>
      <c r="G1275" s="200">
        <f t="shared" ref="G1275" si="66">ROUND(E1275*F1275,2)</f>
        <v>0</v>
      </c>
      <c r="H1275" s="176" t="s">
        <v>953</v>
      </c>
      <c r="I1275" s="199"/>
      <c r="J1275" s="199"/>
      <c r="K1275" s="199"/>
      <c r="L1275" s="199"/>
      <c r="M1275" s="199"/>
      <c r="N1275" s="199"/>
      <c r="O1275" s="199"/>
      <c r="P1275" s="199"/>
      <c r="Q1275" s="199"/>
      <c r="R1275" s="199"/>
      <c r="S1275" s="199"/>
      <c r="T1275" s="199"/>
      <c r="U1275" s="199"/>
      <c r="V1275" s="199"/>
      <c r="W1275" s="199"/>
      <c r="X1275" s="199"/>
      <c r="Y1275" s="199"/>
      <c r="Z1275" s="199"/>
      <c r="AA1275" s="199"/>
      <c r="AB1275" s="199"/>
      <c r="AC1275" s="199"/>
      <c r="AD1275" s="199"/>
      <c r="AE1275" s="199"/>
      <c r="AF1275" s="199"/>
      <c r="AG1275" s="199"/>
      <c r="AH1275" s="199"/>
      <c r="AI1275" s="199"/>
      <c r="AJ1275" s="199"/>
      <c r="AK1275" s="199"/>
      <c r="AL1275" s="199"/>
      <c r="AM1275" s="199"/>
      <c r="AN1275" s="199"/>
      <c r="AO1275" s="199"/>
      <c r="AP1275" s="199"/>
      <c r="AQ1275" s="199"/>
      <c r="AR1275" s="199"/>
      <c r="AS1275" s="199"/>
      <c r="AT1275" s="199"/>
      <c r="AU1275" s="199"/>
    </row>
    <row r="1276" spans="1:47" outlineLevel="1">
      <c r="A1276" s="146"/>
      <c r="B1276" s="149"/>
      <c r="C1276" s="165" t="s">
        <v>1551</v>
      </c>
      <c r="D1276" s="189"/>
      <c r="E1276" s="200"/>
      <c r="F1276" s="200"/>
      <c r="G1276" s="200"/>
      <c r="H1276" s="176"/>
      <c r="I1276" s="199"/>
      <c r="J1276" s="199"/>
      <c r="K1276" s="199"/>
      <c r="L1276" s="199"/>
      <c r="M1276" s="199"/>
      <c r="N1276" s="199"/>
      <c r="O1276" s="199"/>
      <c r="P1276" s="199"/>
      <c r="Q1276" s="199"/>
      <c r="R1276" s="199"/>
      <c r="S1276" s="199"/>
      <c r="T1276" s="199"/>
      <c r="U1276" s="199"/>
      <c r="V1276" s="199"/>
      <c r="W1276" s="199"/>
      <c r="X1276" s="199"/>
      <c r="Y1276" s="199"/>
      <c r="Z1276" s="199"/>
      <c r="AA1276" s="199"/>
      <c r="AB1276" s="199"/>
      <c r="AC1276" s="199"/>
      <c r="AD1276" s="199"/>
      <c r="AE1276" s="199"/>
      <c r="AF1276" s="199"/>
      <c r="AG1276" s="199"/>
      <c r="AH1276" s="199"/>
      <c r="AI1276" s="199"/>
      <c r="AJ1276" s="199"/>
      <c r="AK1276" s="199"/>
      <c r="AL1276" s="199"/>
      <c r="AM1276" s="199"/>
      <c r="AN1276" s="199"/>
      <c r="AO1276" s="199"/>
      <c r="AP1276" s="199"/>
      <c r="AQ1276" s="199"/>
      <c r="AR1276" s="199"/>
      <c r="AS1276" s="199"/>
      <c r="AT1276" s="199"/>
      <c r="AU1276" s="199"/>
    </row>
    <row r="1277" spans="1:47" outlineLevel="1">
      <c r="A1277" s="146">
        <v>633</v>
      </c>
      <c r="B1277" s="149" t="s">
        <v>1581</v>
      </c>
      <c r="C1277" s="165" t="s">
        <v>1553</v>
      </c>
      <c r="D1277" s="189" t="s">
        <v>1554</v>
      </c>
      <c r="E1277" s="200">
        <v>1</v>
      </c>
      <c r="F1277" s="200"/>
      <c r="G1277" s="200">
        <f t="shared" ref="G1277" si="67">ROUND(E1277*F1277,2)</f>
        <v>0</v>
      </c>
      <c r="H1277" s="176" t="s">
        <v>953</v>
      </c>
      <c r="I1277" s="199"/>
      <c r="J1277" s="199"/>
      <c r="K1277" s="199"/>
      <c r="L1277" s="199"/>
      <c r="M1277" s="199"/>
      <c r="N1277" s="199"/>
      <c r="O1277" s="199"/>
      <c r="P1277" s="199"/>
      <c r="Q1277" s="199"/>
      <c r="R1277" s="199"/>
      <c r="S1277" s="199"/>
      <c r="T1277" s="199"/>
      <c r="U1277" s="199"/>
      <c r="V1277" s="199"/>
      <c r="W1277" s="199"/>
      <c r="X1277" s="199"/>
      <c r="Y1277" s="199"/>
      <c r="Z1277" s="199"/>
      <c r="AA1277" s="199"/>
      <c r="AB1277" s="199"/>
      <c r="AC1277" s="199"/>
      <c r="AD1277" s="199"/>
      <c r="AE1277" s="199"/>
      <c r="AF1277" s="199"/>
      <c r="AG1277" s="199"/>
      <c r="AH1277" s="199"/>
      <c r="AI1277" s="199"/>
      <c r="AJ1277" s="199"/>
      <c r="AK1277" s="199"/>
      <c r="AL1277" s="199"/>
      <c r="AM1277" s="199"/>
      <c r="AN1277" s="199"/>
      <c r="AO1277" s="199"/>
      <c r="AP1277" s="199"/>
      <c r="AQ1277" s="199"/>
      <c r="AR1277" s="199"/>
      <c r="AS1277" s="199"/>
      <c r="AT1277" s="199"/>
      <c r="AU1277" s="199"/>
    </row>
    <row r="1278" spans="1:47" outlineLevel="1">
      <c r="A1278" s="146"/>
      <c r="B1278" s="149"/>
      <c r="C1278" s="165" t="s">
        <v>1555</v>
      </c>
      <c r="D1278" s="189"/>
      <c r="E1278" s="200"/>
      <c r="F1278" s="200"/>
      <c r="G1278" s="200"/>
      <c r="H1278" s="176"/>
      <c r="I1278" s="199"/>
      <c r="J1278" s="199"/>
      <c r="K1278" s="199"/>
      <c r="L1278" s="199"/>
      <c r="M1278" s="199"/>
      <c r="N1278" s="199"/>
      <c r="O1278" s="199"/>
      <c r="P1278" s="199"/>
      <c r="Q1278" s="199"/>
      <c r="R1278" s="199"/>
      <c r="S1278" s="199"/>
      <c r="T1278" s="199"/>
      <c r="U1278" s="199"/>
      <c r="V1278" s="199"/>
      <c r="W1278" s="199"/>
      <c r="X1278" s="199"/>
      <c r="Y1278" s="199"/>
      <c r="Z1278" s="199"/>
      <c r="AA1278" s="199"/>
      <c r="AB1278" s="199"/>
      <c r="AC1278" s="199"/>
      <c r="AD1278" s="199"/>
      <c r="AE1278" s="199"/>
      <c r="AF1278" s="199"/>
      <c r="AG1278" s="199"/>
      <c r="AH1278" s="199"/>
      <c r="AI1278" s="199"/>
      <c r="AJ1278" s="199"/>
      <c r="AK1278" s="199"/>
      <c r="AL1278" s="199"/>
      <c r="AM1278" s="199"/>
      <c r="AN1278" s="199"/>
      <c r="AO1278" s="199"/>
      <c r="AP1278" s="199"/>
      <c r="AQ1278" s="199"/>
      <c r="AR1278" s="199"/>
      <c r="AS1278" s="199"/>
      <c r="AT1278" s="199"/>
      <c r="AU1278" s="199"/>
    </row>
    <row r="1279" spans="1:47" outlineLevel="1">
      <c r="A1279" s="146"/>
      <c r="B1279" s="149"/>
      <c r="C1279" s="165" t="s">
        <v>1582</v>
      </c>
      <c r="D1279" s="189"/>
      <c r="E1279" s="200"/>
      <c r="F1279" s="200"/>
      <c r="G1279" s="200"/>
      <c r="H1279" s="176"/>
      <c r="I1279" s="199"/>
      <c r="J1279" s="199"/>
      <c r="K1279" s="199"/>
      <c r="L1279" s="199"/>
      <c r="M1279" s="199"/>
      <c r="N1279" s="199"/>
      <c r="O1279" s="199"/>
      <c r="P1279" s="199"/>
      <c r="Q1279" s="199"/>
      <c r="R1279" s="199"/>
      <c r="S1279" s="199"/>
      <c r="T1279" s="199"/>
      <c r="U1279" s="199"/>
      <c r="V1279" s="199"/>
      <c r="W1279" s="199"/>
      <c r="X1279" s="199"/>
      <c r="Y1279" s="199"/>
      <c r="Z1279" s="199"/>
      <c r="AA1279" s="199"/>
      <c r="AB1279" s="199"/>
      <c r="AC1279" s="199"/>
      <c r="AD1279" s="199"/>
      <c r="AE1279" s="199"/>
      <c r="AF1279" s="199"/>
      <c r="AG1279" s="199"/>
      <c r="AH1279" s="199"/>
      <c r="AI1279" s="199"/>
      <c r="AJ1279" s="199"/>
      <c r="AK1279" s="199"/>
      <c r="AL1279" s="199"/>
      <c r="AM1279" s="199"/>
      <c r="AN1279" s="199"/>
      <c r="AO1279" s="199"/>
      <c r="AP1279" s="199"/>
      <c r="AQ1279" s="199"/>
      <c r="AR1279" s="199"/>
      <c r="AS1279" s="199"/>
      <c r="AT1279" s="199"/>
      <c r="AU1279" s="199"/>
    </row>
    <row r="1280" spans="1:47" outlineLevel="1">
      <c r="A1280" s="146">
        <v>634</v>
      </c>
      <c r="B1280" s="149"/>
      <c r="C1280" s="165" t="s">
        <v>1583</v>
      </c>
      <c r="D1280" s="189" t="s">
        <v>151</v>
      </c>
      <c r="E1280" s="200">
        <v>120</v>
      </c>
      <c r="F1280" s="200"/>
      <c r="G1280" s="200">
        <f t="shared" ref="G1280" si="68">ROUND(E1280*F1280,2)</f>
        <v>0</v>
      </c>
      <c r="H1280" s="176" t="s">
        <v>953</v>
      </c>
      <c r="I1280" s="199"/>
      <c r="J1280" s="199"/>
      <c r="K1280" s="199"/>
      <c r="L1280" s="199"/>
      <c r="M1280" s="199"/>
      <c r="N1280" s="199"/>
      <c r="O1280" s="199"/>
      <c r="P1280" s="199"/>
      <c r="Q1280" s="199"/>
      <c r="R1280" s="199"/>
      <c r="S1280" s="199"/>
      <c r="T1280" s="199"/>
      <c r="U1280" s="199"/>
      <c r="V1280" s="199"/>
      <c r="W1280" s="199"/>
      <c r="X1280" s="199"/>
      <c r="Y1280" s="199"/>
      <c r="Z1280" s="199"/>
      <c r="AA1280" s="199"/>
      <c r="AB1280" s="199"/>
      <c r="AC1280" s="199"/>
      <c r="AD1280" s="199"/>
      <c r="AE1280" s="199"/>
      <c r="AF1280" s="199"/>
      <c r="AG1280" s="199"/>
      <c r="AH1280" s="199"/>
      <c r="AI1280" s="199"/>
      <c r="AJ1280" s="199"/>
      <c r="AK1280" s="199"/>
      <c r="AL1280" s="199"/>
      <c r="AM1280" s="199"/>
      <c r="AN1280" s="199"/>
      <c r="AO1280" s="199"/>
      <c r="AP1280" s="199"/>
      <c r="AQ1280" s="199"/>
      <c r="AR1280" s="199"/>
      <c r="AS1280" s="199"/>
      <c r="AT1280" s="199"/>
      <c r="AU1280" s="199"/>
    </row>
    <row r="1281" spans="1:47" outlineLevel="1">
      <c r="A1281" s="146"/>
      <c r="B1281" s="149"/>
      <c r="C1281" s="165"/>
      <c r="D1281" s="189"/>
      <c r="E1281" s="200"/>
      <c r="F1281" s="200"/>
      <c r="G1281" s="200"/>
      <c r="H1281" s="176"/>
      <c r="I1281" s="199"/>
      <c r="J1281" s="199"/>
      <c r="K1281" s="199"/>
      <c r="L1281" s="199"/>
      <c r="M1281" s="199"/>
      <c r="N1281" s="199"/>
      <c r="O1281" s="199"/>
      <c r="P1281" s="199"/>
      <c r="Q1281" s="199"/>
      <c r="R1281" s="199"/>
      <c r="S1281" s="199"/>
      <c r="T1281" s="199"/>
      <c r="U1281" s="199"/>
      <c r="V1281" s="199"/>
      <c r="W1281" s="199"/>
      <c r="X1281" s="199"/>
      <c r="Y1281" s="199"/>
      <c r="Z1281" s="199"/>
      <c r="AA1281" s="199"/>
      <c r="AB1281" s="199"/>
      <c r="AC1281" s="199"/>
      <c r="AD1281" s="199"/>
      <c r="AE1281" s="199"/>
      <c r="AF1281" s="199"/>
      <c r="AG1281" s="199"/>
      <c r="AH1281" s="199"/>
      <c r="AI1281" s="199"/>
      <c r="AJ1281" s="199"/>
      <c r="AK1281" s="199"/>
      <c r="AL1281" s="199"/>
      <c r="AM1281" s="199"/>
      <c r="AN1281" s="199"/>
      <c r="AO1281" s="199"/>
      <c r="AP1281" s="199"/>
      <c r="AQ1281" s="199"/>
      <c r="AR1281" s="199"/>
      <c r="AS1281" s="199"/>
      <c r="AT1281" s="199"/>
      <c r="AU1281" s="199"/>
    </row>
    <row r="1282" spans="1:47" outlineLevel="1">
      <c r="A1282" s="146">
        <v>635</v>
      </c>
      <c r="B1282" s="149"/>
      <c r="C1282" s="165" t="s">
        <v>1584</v>
      </c>
      <c r="D1282" s="189" t="s">
        <v>151</v>
      </c>
      <c r="E1282" s="200">
        <v>20</v>
      </c>
      <c r="F1282" s="200"/>
      <c r="G1282" s="200">
        <f t="shared" ref="G1282" si="69">ROUND(E1282*F1282,2)</f>
        <v>0</v>
      </c>
      <c r="H1282" s="176" t="s">
        <v>953</v>
      </c>
      <c r="I1282" s="199"/>
      <c r="J1282" s="199"/>
      <c r="K1282" s="199"/>
      <c r="L1282" s="199"/>
      <c r="M1282" s="199"/>
      <c r="N1282" s="199"/>
      <c r="O1282" s="199"/>
      <c r="P1282" s="199"/>
      <c r="Q1282" s="199"/>
      <c r="R1282" s="199"/>
      <c r="S1282" s="199"/>
      <c r="T1282" s="199"/>
      <c r="U1282" s="199"/>
      <c r="V1282" s="199"/>
      <c r="W1282" s="199"/>
      <c r="X1282" s="199"/>
      <c r="Y1282" s="199"/>
      <c r="Z1282" s="199"/>
      <c r="AA1282" s="199"/>
      <c r="AB1282" s="199"/>
      <c r="AC1282" s="199"/>
      <c r="AD1282" s="199"/>
      <c r="AE1282" s="199"/>
      <c r="AF1282" s="199"/>
      <c r="AG1282" s="199"/>
      <c r="AH1282" s="199"/>
      <c r="AI1282" s="199"/>
      <c r="AJ1282" s="199"/>
      <c r="AK1282" s="199"/>
      <c r="AL1282" s="199"/>
      <c r="AM1282" s="199"/>
      <c r="AN1282" s="199"/>
      <c r="AO1282" s="199"/>
      <c r="AP1282" s="199"/>
      <c r="AQ1282" s="199"/>
      <c r="AR1282" s="199"/>
      <c r="AS1282" s="199"/>
      <c r="AT1282" s="199"/>
      <c r="AU1282" s="199"/>
    </row>
    <row r="1283" spans="1:47" outlineLevel="1">
      <c r="A1283" s="146"/>
      <c r="B1283" s="149"/>
      <c r="C1283" s="165"/>
      <c r="D1283" s="189"/>
      <c r="E1283" s="200"/>
      <c r="F1283" s="200"/>
      <c r="G1283" s="200"/>
      <c r="H1283" s="176"/>
      <c r="I1283" s="199"/>
      <c r="J1283" s="199"/>
      <c r="K1283" s="199"/>
      <c r="L1283" s="199"/>
      <c r="M1283" s="199"/>
      <c r="N1283" s="199"/>
      <c r="O1283" s="199"/>
      <c r="P1283" s="199"/>
      <c r="Q1283" s="199"/>
      <c r="R1283" s="199"/>
      <c r="S1283" s="199"/>
      <c r="T1283" s="199"/>
      <c r="U1283" s="199"/>
      <c r="V1283" s="199"/>
      <c r="W1283" s="199"/>
      <c r="X1283" s="199"/>
      <c r="Y1283" s="199"/>
      <c r="Z1283" s="199"/>
      <c r="AA1283" s="199"/>
      <c r="AB1283" s="199"/>
      <c r="AC1283" s="199"/>
      <c r="AD1283" s="199"/>
      <c r="AE1283" s="199"/>
      <c r="AF1283" s="199"/>
      <c r="AG1283" s="199"/>
      <c r="AH1283" s="199"/>
      <c r="AI1283" s="199"/>
      <c r="AJ1283" s="199"/>
      <c r="AK1283" s="199"/>
      <c r="AL1283" s="199"/>
      <c r="AM1283" s="199"/>
      <c r="AN1283" s="199"/>
      <c r="AO1283" s="199"/>
      <c r="AP1283" s="199"/>
      <c r="AQ1283" s="199"/>
      <c r="AR1283" s="199"/>
      <c r="AS1283" s="199"/>
      <c r="AT1283" s="199"/>
      <c r="AU1283" s="199"/>
    </row>
    <row r="1284" spans="1:47" outlineLevel="1">
      <c r="A1284" s="146">
        <v>636</v>
      </c>
      <c r="B1284" s="149"/>
      <c r="C1284" s="165" t="s">
        <v>1584</v>
      </c>
      <c r="D1284" s="189" t="s">
        <v>151</v>
      </c>
      <c r="E1284" s="200">
        <v>10</v>
      </c>
      <c r="F1284" s="200"/>
      <c r="G1284" s="200">
        <f t="shared" ref="G1284" si="70">ROUND(E1284*F1284,2)</f>
        <v>0</v>
      </c>
      <c r="H1284" s="176" t="s">
        <v>953</v>
      </c>
      <c r="I1284" s="199"/>
      <c r="J1284" s="199"/>
      <c r="K1284" s="199"/>
      <c r="L1284" s="199"/>
      <c r="M1284" s="199"/>
      <c r="N1284" s="199"/>
      <c r="O1284" s="199"/>
      <c r="P1284" s="199"/>
      <c r="Q1284" s="199"/>
      <c r="R1284" s="199"/>
      <c r="S1284" s="199"/>
      <c r="T1284" s="199"/>
      <c r="U1284" s="199"/>
      <c r="V1284" s="199"/>
      <c r="W1284" s="199"/>
      <c r="X1284" s="199"/>
      <c r="Y1284" s="199"/>
      <c r="Z1284" s="199"/>
      <c r="AA1284" s="199"/>
      <c r="AB1284" s="199"/>
      <c r="AC1284" s="199"/>
      <c r="AD1284" s="199"/>
      <c r="AE1284" s="199"/>
      <c r="AF1284" s="199"/>
      <c r="AG1284" s="199"/>
      <c r="AH1284" s="199"/>
      <c r="AI1284" s="199"/>
      <c r="AJ1284" s="199"/>
      <c r="AK1284" s="199"/>
      <c r="AL1284" s="199"/>
      <c r="AM1284" s="199"/>
      <c r="AN1284" s="199"/>
      <c r="AO1284" s="199"/>
      <c r="AP1284" s="199"/>
      <c r="AQ1284" s="199"/>
      <c r="AR1284" s="199"/>
      <c r="AS1284" s="199"/>
      <c r="AT1284" s="199"/>
      <c r="AU1284" s="199"/>
    </row>
    <row r="1285" spans="1:47" outlineLevel="1">
      <c r="A1285" s="146"/>
      <c r="B1285" s="149"/>
      <c r="C1285" s="165" t="s">
        <v>1585</v>
      </c>
      <c r="D1285" s="189"/>
      <c r="E1285" s="200"/>
      <c r="F1285" s="200"/>
      <c r="G1285" s="200"/>
      <c r="H1285" s="176"/>
      <c r="I1285" s="199"/>
      <c r="J1285" s="199"/>
      <c r="K1285" s="199"/>
      <c r="L1285" s="199"/>
      <c r="M1285" s="199"/>
      <c r="N1285" s="199"/>
      <c r="O1285" s="199"/>
      <c r="P1285" s="199"/>
      <c r="Q1285" s="199"/>
      <c r="R1285" s="199"/>
      <c r="S1285" s="199"/>
      <c r="T1285" s="199"/>
      <c r="U1285" s="199"/>
      <c r="V1285" s="199"/>
      <c r="W1285" s="199"/>
      <c r="X1285" s="199"/>
      <c r="Y1285" s="199"/>
      <c r="Z1285" s="199"/>
      <c r="AA1285" s="199"/>
      <c r="AB1285" s="199"/>
      <c r="AC1285" s="199"/>
      <c r="AD1285" s="199"/>
      <c r="AE1285" s="199"/>
      <c r="AF1285" s="199"/>
      <c r="AG1285" s="199"/>
      <c r="AH1285" s="199"/>
      <c r="AI1285" s="199"/>
      <c r="AJ1285" s="199"/>
      <c r="AK1285" s="199"/>
      <c r="AL1285" s="199"/>
      <c r="AM1285" s="199"/>
      <c r="AN1285" s="199"/>
      <c r="AO1285" s="199"/>
      <c r="AP1285" s="199"/>
      <c r="AQ1285" s="199"/>
      <c r="AR1285" s="199"/>
      <c r="AS1285" s="199"/>
      <c r="AT1285" s="199"/>
      <c r="AU1285" s="199"/>
    </row>
    <row r="1286" spans="1:47" outlineLevel="1">
      <c r="A1286" s="146">
        <v>637</v>
      </c>
      <c r="B1286" s="149"/>
      <c r="C1286" s="165" t="s">
        <v>1586</v>
      </c>
      <c r="D1286" s="189" t="s">
        <v>151</v>
      </c>
      <c r="E1286" s="200">
        <v>10</v>
      </c>
      <c r="F1286" s="200"/>
      <c r="G1286" s="200">
        <f t="shared" ref="G1286" si="71">ROUND(E1286*F1286,2)</f>
        <v>0</v>
      </c>
      <c r="H1286" s="176" t="s">
        <v>953</v>
      </c>
      <c r="I1286" s="199"/>
      <c r="J1286" s="199"/>
      <c r="K1286" s="199"/>
      <c r="L1286" s="199"/>
      <c r="M1286" s="199"/>
      <c r="N1286" s="199"/>
      <c r="O1286" s="199"/>
      <c r="P1286" s="199"/>
      <c r="Q1286" s="199"/>
      <c r="R1286" s="199"/>
      <c r="S1286" s="199"/>
      <c r="T1286" s="199"/>
      <c r="U1286" s="199"/>
      <c r="V1286" s="199"/>
      <c r="W1286" s="199"/>
      <c r="X1286" s="199"/>
      <c r="Y1286" s="199"/>
      <c r="Z1286" s="199"/>
      <c r="AA1286" s="199"/>
      <c r="AB1286" s="199"/>
      <c r="AC1286" s="199"/>
      <c r="AD1286" s="199"/>
      <c r="AE1286" s="199"/>
      <c r="AF1286" s="199"/>
      <c r="AG1286" s="199"/>
      <c r="AH1286" s="199"/>
      <c r="AI1286" s="199"/>
      <c r="AJ1286" s="199"/>
      <c r="AK1286" s="199"/>
      <c r="AL1286" s="199"/>
      <c r="AM1286" s="199"/>
      <c r="AN1286" s="199"/>
      <c r="AO1286" s="199"/>
      <c r="AP1286" s="199"/>
      <c r="AQ1286" s="199"/>
      <c r="AR1286" s="199"/>
      <c r="AS1286" s="199"/>
      <c r="AT1286" s="199"/>
      <c r="AU1286" s="199"/>
    </row>
    <row r="1287" spans="1:47" outlineLevel="1">
      <c r="A1287" s="146"/>
      <c r="B1287" s="149"/>
      <c r="C1287" s="165" t="s">
        <v>1587</v>
      </c>
      <c r="D1287" s="189"/>
      <c r="E1287" s="200"/>
      <c r="F1287" s="200"/>
      <c r="G1287" s="200"/>
      <c r="H1287" s="176"/>
      <c r="I1287" s="199"/>
      <c r="J1287" s="199"/>
      <c r="K1287" s="199"/>
      <c r="L1287" s="199"/>
      <c r="M1287" s="199"/>
      <c r="N1287" s="199"/>
      <c r="O1287" s="199"/>
      <c r="P1287" s="199"/>
      <c r="Q1287" s="199"/>
      <c r="R1287" s="199"/>
      <c r="S1287" s="199"/>
      <c r="T1287" s="199"/>
      <c r="U1287" s="199"/>
      <c r="V1287" s="199"/>
      <c r="W1287" s="199"/>
      <c r="X1287" s="199"/>
      <c r="Y1287" s="199"/>
      <c r="Z1287" s="199"/>
      <c r="AA1287" s="199"/>
      <c r="AB1287" s="199"/>
      <c r="AC1287" s="199"/>
      <c r="AD1287" s="199"/>
      <c r="AE1287" s="199"/>
      <c r="AF1287" s="199"/>
      <c r="AG1287" s="199"/>
      <c r="AH1287" s="199"/>
      <c r="AI1287" s="199"/>
      <c r="AJ1287" s="199"/>
      <c r="AK1287" s="199"/>
      <c r="AL1287" s="199"/>
      <c r="AM1287" s="199"/>
      <c r="AN1287" s="199"/>
      <c r="AO1287" s="199"/>
      <c r="AP1287" s="199"/>
      <c r="AQ1287" s="199"/>
      <c r="AR1287" s="199"/>
      <c r="AS1287" s="199"/>
      <c r="AT1287" s="199"/>
      <c r="AU1287" s="199"/>
    </row>
    <row r="1288" spans="1:47" outlineLevel="1">
      <c r="A1288" s="146"/>
      <c r="B1288" s="149"/>
      <c r="C1288" s="165"/>
      <c r="D1288" s="189"/>
      <c r="E1288" s="200"/>
      <c r="F1288" s="200"/>
      <c r="G1288" s="200"/>
      <c r="H1288" s="176"/>
      <c r="I1288" s="199"/>
      <c r="J1288" s="199"/>
      <c r="K1288" s="199"/>
      <c r="L1288" s="199"/>
      <c r="M1288" s="199"/>
      <c r="N1288" s="199"/>
      <c r="O1288" s="199"/>
      <c r="P1288" s="199"/>
      <c r="Q1288" s="199"/>
      <c r="R1288" s="199"/>
      <c r="S1288" s="199"/>
      <c r="T1288" s="199"/>
      <c r="U1288" s="199"/>
      <c r="V1288" s="199"/>
      <c r="W1288" s="199"/>
      <c r="X1288" s="199"/>
      <c r="Y1288" s="199"/>
      <c r="Z1288" s="199"/>
      <c r="AA1288" s="199"/>
      <c r="AB1288" s="199"/>
      <c r="AC1288" s="199"/>
      <c r="AD1288" s="199"/>
      <c r="AE1288" s="199"/>
      <c r="AF1288" s="199"/>
      <c r="AG1288" s="199"/>
      <c r="AH1288" s="199"/>
      <c r="AI1288" s="199"/>
      <c r="AJ1288" s="199"/>
      <c r="AK1288" s="199"/>
      <c r="AL1288" s="199"/>
      <c r="AM1288" s="199"/>
      <c r="AN1288" s="199"/>
      <c r="AO1288" s="199"/>
      <c r="AP1288" s="199"/>
      <c r="AQ1288" s="199"/>
      <c r="AR1288" s="199"/>
      <c r="AS1288" s="199"/>
      <c r="AT1288" s="199"/>
      <c r="AU1288" s="199"/>
    </row>
    <row r="1289" spans="1:47" outlineLevel="1">
      <c r="A1289" s="146"/>
      <c r="B1289" s="149"/>
      <c r="C1289" s="165" t="s">
        <v>1588</v>
      </c>
      <c r="D1289" s="189"/>
      <c r="E1289" s="200"/>
      <c r="F1289" s="200"/>
      <c r="G1289" s="200"/>
      <c r="H1289" s="176"/>
      <c r="I1289" s="199"/>
      <c r="J1289" s="199"/>
      <c r="K1289" s="199"/>
      <c r="L1289" s="199"/>
      <c r="M1289" s="199"/>
      <c r="N1289" s="199"/>
      <c r="O1289" s="199"/>
      <c r="P1289" s="199"/>
      <c r="Q1289" s="199"/>
      <c r="R1289" s="199"/>
      <c r="S1289" s="199"/>
      <c r="T1289" s="199"/>
      <c r="U1289" s="199"/>
      <c r="V1289" s="199"/>
      <c r="W1289" s="199"/>
      <c r="X1289" s="199"/>
      <c r="Y1289" s="199"/>
      <c r="Z1289" s="199"/>
      <c r="AA1289" s="199"/>
      <c r="AB1289" s="199"/>
      <c r="AC1289" s="199"/>
      <c r="AD1289" s="199"/>
      <c r="AE1289" s="199"/>
      <c r="AF1289" s="199"/>
      <c r="AG1289" s="199"/>
      <c r="AH1289" s="199"/>
      <c r="AI1289" s="199"/>
      <c r="AJ1289" s="199"/>
      <c r="AK1289" s="199"/>
      <c r="AL1289" s="199"/>
      <c r="AM1289" s="199"/>
      <c r="AN1289" s="199"/>
      <c r="AO1289" s="199"/>
      <c r="AP1289" s="199"/>
      <c r="AQ1289" s="199"/>
      <c r="AR1289" s="199"/>
      <c r="AS1289" s="199"/>
      <c r="AT1289" s="199"/>
      <c r="AU1289" s="199"/>
    </row>
    <row r="1290" spans="1:47" outlineLevel="1">
      <c r="A1290" s="146">
        <v>638</v>
      </c>
      <c r="B1290" s="149"/>
      <c r="C1290" s="165" t="s">
        <v>1589</v>
      </c>
      <c r="D1290" s="189" t="s">
        <v>513</v>
      </c>
      <c r="E1290" s="200">
        <v>40</v>
      </c>
      <c r="F1290" s="200"/>
      <c r="G1290" s="200">
        <f t="shared" ref="G1290:G1295" si="72">ROUND(E1290*F1290,2)</f>
        <v>0</v>
      </c>
      <c r="H1290" s="176" t="s">
        <v>953</v>
      </c>
      <c r="I1290" s="199"/>
      <c r="J1290" s="199"/>
      <c r="K1290" s="199"/>
      <c r="L1290" s="199"/>
      <c r="M1290" s="199"/>
      <c r="N1290" s="199"/>
      <c r="O1290" s="199"/>
      <c r="P1290" s="199"/>
      <c r="Q1290" s="199"/>
      <c r="R1290" s="199"/>
      <c r="S1290" s="199"/>
      <c r="T1290" s="199"/>
      <c r="U1290" s="199"/>
      <c r="V1290" s="199"/>
      <c r="W1290" s="199"/>
      <c r="X1290" s="199"/>
      <c r="Y1290" s="199"/>
      <c r="Z1290" s="199"/>
      <c r="AA1290" s="199"/>
      <c r="AB1290" s="199"/>
      <c r="AC1290" s="199"/>
      <c r="AD1290" s="199"/>
      <c r="AE1290" s="199"/>
      <c r="AF1290" s="199"/>
      <c r="AG1290" s="199"/>
      <c r="AH1290" s="199"/>
      <c r="AI1290" s="199"/>
      <c r="AJ1290" s="199"/>
      <c r="AK1290" s="199"/>
      <c r="AL1290" s="199"/>
      <c r="AM1290" s="199"/>
      <c r="AN1290" s="199"/>
      <c r="AO1290" s="199"/>
      <c r="AP1290" s="199"/>
      <c r="AQ1290" s="199"/>
      <c r="AR1290" s="199"/>
      <c r="AS1290" s="199"/>
      <c r="AT1290" s="199"/>
      <c r="AU1290" s="199"/>
    </row>
    <row r="1291" spans="1:47" outlineLevel="1">
      <c r="A1291" s="146">
        <v>639</v>
      </c>
      <c r="B1291" s="149"/>
      <c r="C1291" s="165" t="s">
        <v>1590</v>
      </c>
      <c r="D1291" s="189" t="s">
        <v>513</v>
      </c>
      <c r="E1291" s="200">
        <v>40</v>
      </c>
      <c r="F1291" s="200"/>
      <c r="G1291" s="200">
        <f t="shared" si="72"/>
        <v>0</v>
      </c>
      <c r="H1291" s="176" t="s">
        <v>953</v>
      </c>
      <c r="I1291" s="199"/>
      <c r="J1291" s="199"/>
      <c r="K1291" s="199"/>
      <c r="L1291" s="199"/>
      <c r="M1291" s="199"/>
      <c r="N1291" s="199"/>
      <c r="O1291" s="199"/>
      <c r="P1291" s="199"/>
      <c r="Q1291" s="199"/>
      <c r="R1291" s="199"/>
      <c r="S1291" s="199"/>
      <c r="T1291" s="199"/>
      <c r="U1291" s="199"/>
      <c r="V1291" s="199"/>
      <c r="W1291" s="199"/>
      <c r="X1291" s="199"/>
      <c r="Y1291" s="199"/>
      <c r="Z1291" s="199"/>
      <c r="AA1291" s="199"/>
      <c r="AB1291" s="199"/>
      <c r="AC1291" s="199"/>
      <c r="AD1291" s="199"/>
      <c r="AE1291" s="199"/>
      <c r="AF1291" s="199"/>
      <c r="AG1291" s="199"/>
      <c r="AH1291" s="199"/>
      <c r="AI1291" s="199"/>
      <c r="AJ1291" s="199"/>
      <c r="AK1291" s="199"/>
      <c r="AL1291" s="199"/>
      <c r="AM1291" s="199"/>
      <c r="AN1291" s="199"/>
      <c r="AO1291" s="199"/>
      <c r="AP1291" s="199"/>
      <c r="AQ1291" s="199"/>
      <c r="AR1291" s="199"/>
      <c r="AS1291" s="199"/>
      <c r="AT1291" s="199"/>
      <c r="AU1291" s="199"/>
    </row>
    <row r="1292" spans="1:47" outlineLevel="1">
      <c r="A1292" s="146">
        <v>640</v>
      </c>
      <c r="B1292" s="149"/>
      <c r="C1292" s="165" t="s">
        <v>1591</v>
      </c>
      <c r="D1292" s="189" t="s">
        <v>513</v>
      </c>
      <c r="E1292" s="200">
        <v>2</v>
      </c>
      <c r="F1292" s="200"/>
      <c r="G1292" s="200">
        <f t="shared" si="72"/>
        <v>0</v>
      </c>
      <c r="H1292" s="176" t="s">
        <v>953</v>
      </c>
      <c r="I1292" s="199"/>
      <c r="J1292" s="199"/>
      <c r="K1292" s="199"/>
      <c r="L1292" s="199"/>
      <c r="M1292" s="199"/>
      <c r="N1292" s="199"/>
      <c r="O1292" s="199"/>
      <c r="P1292" s="199"/>
      <c r="Q1292" s="199"/>
      <c r="R1292" s="199"/>
      <c r="S1292" s="199"/>
      <c r="T1292" s="199"/>
      <c r="U1292" s="199"/>
      <c r="V1292" s="199"/>
      <c r="W1292" s="199"/>
      <c r="X1292" s="199"/>
      <c r="Y1292" s="199"/>
      <c r="Z1292" s="199"/>
      <c r="AA1292" s="199"/>
      <c r="AB1292" s="199"/>
      <c r="AC1292" s="199"/>
      <c r="AD1292" s="199"/>
      <c r="AE1292" s="199"/>
      <c r="AF1292" s="199"/>
      <c r="AG1292" s="199"/>
      <c r="AH1292" s="199"/>
      <c r="AI1292" s="199"/>
      <c r="AJ1292" s="199"/>
      <c r="AK1292" s="199"/>
      <c r="AL1292" s="199"/>
      <c r="AM1292" s="199"/>
      <c r="AN1292" s="199"/>
      <c r="AO1292" s="199"/>
      <c r="AP1292" s="199"/>
      <c r="AQ1292" s="199"/>
      <c r="AR1292" s="199"/>
      <c r="AS1292" s="199"/>
      <c r="AT1292" s="199"/>
      <c r="AU1292" s="199"/>
    </row>
    <row r="1293" spans="1:47" outlineLevel="1">
      <c r="A1293" s="146">
        <v>641</v>
      </c>
      <c r="B1293" s="149"/>
      <c r="C1293" s="165" t="s">
        <v>1592</v>
      </c>
      <c r="D1293" s="189" t="s">
        <v>513</v>
      </c>
      <c r="E1293" s="200">
        <v>1</v>
      </c>
      <c r="F1293" s="200"/>
      <c r="G1293" s="200">
        <f t="shared" si="72"/>
        <v>0</v>
      </c>
      <c r="H1293" s="176" t="s">
        <v>953</v>
      </c>
      <c r="I1293" s="199"/>
      <c r="J1293" s="199"/>
      <c r="K1293" s="199"/>
      <c r="L1293" s="199"/>
      <c r="M1293" s="199"/>
      <c r="N1293" s="199"/>
      <c r="O1293" s="199"/>
      <c r="P1293" s="199"/>
      <c r="Q1293" s="199"/>
      <c r="R1293" s="199"/>
      <c r="S1293" s="199"/>
      <c r="T1293" s="199"/>
      <c r="U1293" s="199"/>
      <c r="V1293" s="199"/>
      <c r="W1293" s="199"/>
      <c r="X1293" s="199"/>
      <c r="Y1293" s="199"/>
      <c r="Z1293" s="199"/>
      <c r="AA1293" s="199"/>
      <c r="AB1293" s="199"/>
      <c r="AC1293" s="199"/>
      <c r="AD1293" s="199"/>
      <c r="AE1293" s="199"/>
      <c r="AF1293" s="199"/>
      <c r="AG1293" s="199"/>
      <c r="AH1293" s="199"/>
      <c r="AI1293" s="199"/>
      <c r="AJ1293" s="199"/>
      <c r="AK1293" s="199"/>
      <c r="AL1293" s="199"/>
      <c r="AM1293" s="199"/>
      <c r="AN1293" s="199"/>
      <c r="AO1293" s="199"/>
      <c r="AP1293" s="199"/>
      <c r="AQ1293" s="199"/>
      <c r="AR1293" s="199"/>
      <c r="AS1293" s="199"/>
      <c r="AT1293" s="199"/>
      <c r="AU1293" s="199"/>
    </row>
    <row r="1294" spans="1:47" outlineLevel="1">
      <c r="A1294" s="146">
        <v>642</v>
      </c>
      <c r="B1294" s="149"/>
      <c r="C1294" s="165" t="s">
        <v>1593</v>
      </c>
      <c r="D1294" s="189" t="s">
        <v>513</v>
      </c>
      <c r="E1294" s="200">
        <v>6</v>
      </c>
      <c r="F1294" s="200"/>
      <c r="G1294" s="200">
        <f t="shared" si="72"/>
        <v>0</v>
      </c>
      <c r="H1294" s="176" t="s">
        <v>953</v>
      </c>
      <c r="I1294" s="199"/>
      <c r="J1294" s="199"/>
      <c r="K1294" s="199"/>
      <c r="L1294" s="199"/>
      <c r="M1294" s="199"/>
      <c r="N1294" s="199"/>
      <c r="O1294" s="199"/>
      <c r="P1294" s="199"/>
      <c r="Q1294" s="199"/>
      <c r="R1294" s="199"/>
      <c r="S1294" s="199"/>
      <c r="T1294" s="199"/>
      <c r="U1294" s="199"/>
      <c r="V1294" s="199"/>
      <c r="W1294" s="199"/>
      <c r="X1294" s="199"/>
      <c r="Y1294" s="199"/>
      <c r="Z1294" s="199"/>
      <c r="AA1294" s="199"/>
      <c r="AB1294" s="199"/>
      <c r="AC1294" s="199"/>
      <c r="AD1294" s="199"/>
      <c r="AE1294" s="199"/>
      <c r="AF1294" s="199"/>
      <c r="AG1294" s="199"/>
      <c r="AH1294" s="199"/>
      <c r="AI1294" s="199"/>
      <c r="AJ1294" s="199"/>
      <c r="AK1294" s="199"/>
      <c r="AL1294" s="199"/>
      <c r="AM1294" s="199"/>
      <c r="AN1294" s="199"/>
      <c r="AO1294" s="199"/>
      <c r="AP1294" s="199"/>
      <c r="AQ1294" s="199"/>
      <c r="AR1294" s="199"/>
      <c r="AS1294" s="199"/>
      <c r="AT1294" s="199"/>
      <c r="AU1294" s="199"/>
    </row>
    <row r="1295" spans="1:47" outlineLevel="1">
      <c r="A1295" s="146">
        <v>643</v>
      </c>
      <c r="B1295" s="149"/>
      <c r="C1295" s="165" t="s">
        <v>1594</v>
      </c>
      <c r="D1295" s="189" t="s">
        <v>124</v>
      </c>
      <c r="E1295" s="200">
        <v>1</v>
      </c>
      <c r="F1295" s="200"/>
      <c r="G1295" s="200">
        <f t="shared" si="72"/>
        <v>0</v>
      </c>
      <c r="H1295" s="176" t="s">
        <v>953</v>
      </c>
      <c r="I1295" s="199"/>
      <c r="J1295" s="199"/>
      <c r="K1295" s="199"/>
      <c r="L1295" s="199"/>
      <c r="M1295" s="199"/>
      <c r="N1295" s="199"/>
      <c r="O1295" s="199"/>
      <c r="P1295" s="199"/>
      <c r="Q1295" s="199"/>
      <c r="R1295" s="199"/>
      <c r="S1295" s="199"/>
      <c r="T1295" s="199"/>
      <c r="U1295" s="199"/>
      <c r="V1295" s="199"/>
      <c r="W1295" s="199"/>
      <c r="X1295" s="199"/>
      <c r="Y1295" s="199"/>
      <c r="Z1295" s="199"/>
      <c r="AA1295" s="199"/>
      <c r="AB1295" s="199"/>
      <c r="AC1295" s="199"/>
      <c r="AD1295" s="199"/>
      <c r="AE1295" s="199"/>
      <c r="AF1295" s="199"/>
      <c r="AG1295" s="199"/>
      <c r="AH1295" s="199"/>
      <c r="AI1295" s="199"/>
      <c r="AJ1295" s="199"/>
      <c r="AK1295" s="199"/>
      <c r="AL1295" s="199"/>
      <c r="AM1295" s="199"/>
      <c r="AN1295" s="199"/>
      <c r="AO1295" s="199"/>
      <c r="AP1295" s="199"/>
      <c r="AQ1295" s="199"/>
      <c r="AR1295" s="199"/>
      <c r="AS1295" s="199"/>
      <c r="AT1295" s="199"/>
      <c r="AU1295" s="199"/>
    </row>
    <row r="1296" spans="1:47">
      <c r="A1296" s="147" t="s">
        <v>120</v>
      </c>
      <c r="B1296" s="150" t="s">
        <v>100</v>
      </c>
      <c r="C1296" s="167" t="s">
        <v>101</v>
      </c>
      <c r="D1296" s="191"/>
      <c r="E1296" s="152"/>
      <c r="F1296" s="201"/>
      <c r="G1296" s="152">
        <f>SUMIF(R1297:R1297,"&lt;&gt;NOR",G1297:G1297)</f>
        <v>0</v>
      </c>
      <c r="H1296" s="177"/>
      <c r="I1296" s="199"/>
      <c r="R1296" t="s">
        <v>121</v>
      </c>
    </row>
    <row r="1297" spans="1:47" outlineLevel="1">
      <c r="A1297" s="146">
        <v>644</v>
      </c>
      <c r="B1297" s="149" t="s">
        <v>946</v>
      </c>
      <c r="C1297" s="165" t="s">
        <v>947</v>
      </c>
      <c r="D1297" s="189" t="s">
        <v>124</v>
      </c>
      <c r="E1297" s="151">
        <v>1</v>
      </c>
      <c r="F1297" s="200"/>
      <c r="G1297" s="151">
        <f>ROUND(E1297*F1297,2)</f>
        <v>0</v>
      </c>
      <c r="H1297" s="176" t="s">
        <v>953</v>
      </c>
      <c r="I1297" s="199"/>
      <c r="J1297" s="145"/>
      <c r="K1297" s="145"/>
      <c r="L1297" s="145"/>
      <c r="M1297" s="145"/>
      <c r="N1297" s="145"/>
      <c r="O1297" s="145"/>
      <c r="P1297" s="145"/>
      <c r="Q1297" s="145"/>
      <c r="R1297" s="145" t="s">
        <v>125</v>
      </c>
      <c r="S1297" s="145"/>
      <c r="T1297" s="145"/>
      <c r="U1297" s="145"/>
      <c r="V1297" s="145"/>
      <c r="W1297" s="145"/>
      <c r="X1297" s="145"/>
      <c r="Y1297" s="145"/>
      <c r="Z1297" s="145"/>
      <c r="AA1297" s="145"/>
      <c r="AB1297" s="145"/>
      <c r="AC1297" s="145"/>
      <c r="AD1297" s="145"/>
      <c r="AE1297" s="145"/>
      <c r="AF1297" s="145"/>
      <c r="AG1297" s="145"/>
      <c r="AH1297" s="145"/>
      <c r="AI1297" s="145"/>
      <c r="AJ1297" s="145"/>
      <c r="AK1297" s="145"/>
      <c r="AL1297" s="145"/>
      <c r="AM1297" s="145"/>
      <c r="AN1297" s="145"/>
      <c r="AO1297" s="145"/>
      <c r="AP1297" s="145"/>
      <c r="AQ1297" s="145"/>
      <c r="AR1297" s="145"/>
      <c r="AS1297" s="145"/>
      <c r="AT1297" s="145"/>
      <c r="AU1297" s="145"/>
    </row>
    <row r="1298" spans="1:47">
      <c r="A1298" s="147" t="s">
        <v>120</v>
      </c>
      <c r="B1298" s="150" t="s">
        <v>102</v>
      </c>
      <c r="C1298" s="167" t="s">
        <v>103</v>
      </c>
      <c r="D1298" s="191"/>
      <c r="E1298" s="152"/>
      <c r="F1298" s="201"/>
      <c r="G1298" s="152">
        <f>SUMIF(R1299:R1315,"&lt;&gt;NOR",G1299:G1315)</f>
        <v>0</v>
      </c>
      <c r="H1298" s="177"/>
      <c r="R1298" t="s">
        <v>121</v>
      </c>
    </row>
    <row r="1299" spans="1:47" outlineLevel="1">
      <c r="A1299" s="146">
        <v>645</v>
      </c>
      <c r="B1299" s="149" t="s">
        <v>948</v>
      </c>
      <c r="C1299" s="165" t="s">
        <v>949</v>
      </c>
      <c r="D1299" s="189" t="s">
        <v>151</v>
      </c>
      <c r="E1299" s="151">
        <v>613.34100000000001</v>
      </c>
      <c r="F1299" s="200">
        <v>0</v>
      </c>
      <c r="G1299" s="151">
        <f>ROUND(E1299*F1299,2)</f>
        <v>0</v>
      </c>
      <c r="H1299" s="176"/>
      <c r="I1299" s="145"/>
      <c r="J1299" s="145"/>
      <c r="K1299" s="145"/>
      <c r="L1299" s="145"/>
      <c r="M1299" s="145"/>
      <c r="N1299" s="145"/>
      <c r="O1299" s="145"/>
      <c r="P1299" s="145"/>
      <c r="Q1299" s="145"/>
      <c r="R1299" s="145" t="s">
        <v>125</v>
      </c>
      <c r="S1299" s="145"/>
      <c r="T1299" s="145"/>
      <c r="U1299" s="145"/>
      <c r="V1299" s="145"/>
      <c r="W1299" s="145"/>
      <c r="X1299" s="145"/>
      <c r="Y1299" s="145"/>
      <c r="Z1299" s="145"/>
      <c r="AA1299" s="145"/>
      <c r="AB1299" s="145"/>
      <c r="AC1299" s="145"/>
      <c r="AD1299" s="145"/>
      <c r="AE1299" s="145"/>
      <c r="AF1299" s="145"/>
      <c r="AG1299" s="145"/>
      <c r="AH1299" s="145"/>
      <c r="AI1299" s="145"/>
      <c r="AJ1299" s="145"/>
      <c r="AK1299" s="145"/>
      <c r="AL1299" s="145"/>
      <c r="AM1299" s="145"/>
      <c r="AN1299" s="145"/>
      <c r="AO1299" s="145"/>
      <c r="AP1299" s="145"/>
      <c r="AQ1299" s="145"/>
      <c r="AR1299" s="145"/>
      <c r="AS1299" s="145"/>
      <c r="AT1299" s="145"/>
      <c r="AU1299" s="145"/>
    </row>
    <row r="1300" spans="1:47" outlineLevel="1">
      <c r="A1300" s="146"/>
      <c r="B1300" s="149"/>
      <c r="C1300" s="166" t="s">
        <v>408</v>
      </c>
      <c r="D1300" s="190"/>
      <c r="E1300" s="181"/>
      <c r="F1300" s="200"/>
      <c r="G1300" s="151"/>
      <c r="H1300" s="176"/>
      <c r="I1300" s="145"/>
      <c r="J1300" s="145"/>
      <c r="K1300" s="145"/>
      <c r="L1300" s="145"/>
      <c r="M1300" s="145"/>
      <c r="N1300" s="145"/>
      <c r="O1300" s="145"/>
      <c r="P1300" s="145"/>
      <c r="Q1300" s="145"/>
      <c r="R1300" s="145" t="s">
        <v>127</v>
      </c>
      <c r="S1300" s="145">
        <v>0</v>
      </c>
      <c r="T1300" s="145"/>
      <c r="U1300" s="145"/>
      <c r="V1300" s="145"/>
      <c r="W1300" s="145"/>
      <c r="X1300" s="145"/>
      <c r="Y1300" s="145"/>
      <c r="Z1300" s="145"/>
      <c r="AA1300" s="145"/>
      <c r="AB1300" s="145"/>
      <c r="AC1300" s="145"/>
      <c r="AD1300" s="145"/>
      <c r="AE1300" s="145"/>
      <c r="AF1300" s="145"/>
      <c r="AG1300" s="145"/>
      <c r="AH1300" s="145"/>
      <c r="AI1300" s="145"/>
      <c r="AJ1300" s="145"/>
      <c r="AK1300" s="145"/>
      <c r="AL1300" s="145"/>
      <c r="AM1300" s="145"/>
      <c r="AN1300" s="145"/>
      <c r="AO1300" s="145"/>
      <c r="AP1300" s="145"/>
      <c r="AQ1300" s="145"/>
      <c r="AR1300" s="145"/>
      <c r="AS1300" s="145"/>
      <c r="AT1300" s="145"/>
      <c r="AU1300" s="145"/>
    </row>
    <row r="1301" spans="1:47" outlineLevel="1">
      <c r="A1301" s="146"/>
      <c r="B1301" s="149"/>
      <c r="C1301" s="166" t="s">
        <v>409</v>
      </c>
      <c r="D1301" s="190"/>
      <c r="E1301" s="181">
        <v>11</v>
      </c>
      <c r="F1301" s="200"/>
      <c r="G1301" s="151"/>
      <c r="H1301" s="176"/>
      <c r="I1301" s="145"/>
      <c r="J1301" s="145"/>
      <c r="K1301" s="145"/>
      <c r="L1301" s="145"/>
      <c r="M1301" s="145"/>
      <c r="N1301" s="145"/>
      <c r="O1301" s="145"/>
      <c r="P1301" s="145"/>
      <c r="Q1301" s="145"/>
      <c r="R1301" s="145" t="s">
        <v>127</v>
      </c>
      <c r="S1301" s="145">
        <v>0</v>
      </c>
      <c r="T1301" s="145"/>
      <c r="U1301" s="145"/>
      <c r="V1301" s="145"/>
      <c r="W1301" s="145"/>
      <c r="X1301" s="145"/>
      <c r="Y1301" s="145"/>
      <c r="Z1301" s="145"/>
      <c r="AA1301" s="145"/>
      <c r="AB1301" s="145"/>
      <c r="AC1301" s="145"/>
      <c r="AD1301" s="145"/>
      <c r="AE1301" s="145"/>
      <c r="AF1301" s="145"/>
      <c r="AG1301" s="145"/>
      <c r="AH1301" s="145"/>
      <c r="AI1301" s="145"/>
      <c r="AJ1301" s="145"/>
      <c r="AK1301" s="145"/>
      <c r="AL1301" s="145"/>
      <c r="AM1301" s="145"/>
      <c r="AN1301" s="145"/>
      <c r="AO1301" s="145"/>
      <c r="AP1301" s="145"/>
      <c r="AQ1301" s="145"/>
      <c r="AR1301" s="145"/>
      <c r="AS1301" s="145"/>
      <c r="AT1301" s="145"/>
      <c r="AU1301" s="145"/>
    </row>
    <row r="1302" spans="1:47" outlineLevel="1">
      <c r="A1302" s="146"/>
      <c r="B1302" s="149"/>
      <c r="C1302" s="166" t="s">
        <v>410</v>
      </c>
      <c r="D1302" s="190"/>
      <c r="E1302" s="181">
        <v>5</v>
      </c>
      <c r="F1302" s="200"/>
      <c r="G1302" s="151"/>
      <c r="H1302" s="176"/>
      <c r="I1302" s="145"/>
      <c r="J1302" s="145"/>
      <c r="K1302" s="145"/>
      <c r="L1302" s="145"/>
      <c r="M1302" s="145"/>
      <c r="N1302" s="145"/>
      <c r="O1302" s="145"/>
      <c r="P1302" s="145"/>
      <c r="Q1302" s="145"/>
      <c r="R1302" s="145" t="s">
        <v>127</v>
      </c>
      <c r="S1302" s="145">
        <v>0</v>
      </c>
      <c r="T1302" s="145"/>
      <c r="U1302" s="145"/>
      <c r="V1302" s="145"/>
      <c r="W1302" s="145"/>
      <c r="X1302" s="145"/>
      <c r="Y1302" s="145"/>
      <c r="Z1302" s="145"/>
      <c r="AA1302" s="145"/>
      <c r="AB1302" s="145"/>
      <c r="AC1302" s="145"/>
      <c r="AD1302" s="145"/>
      <c r="AE1302" s="145"/>
      <c r="AF1302" s="145"/>
      <c r="AG1302" s="145"/>
      <c r="AH1302" s="145"/>
      <c r="AI1302" s="145"/>
      <c r="AJ1302" s="145"/>
      <c r="AK1302" s="145"/>
      <c r="AL1302" s="145"/>
      <c r="AM1302" s="145"/>
      <c r="AN1302" s="145"/>
      <c r="AO1302" s="145"/>
      <c r="AP1302" s="145"/>
      <c r="AQ1302" s="145"/>
      <c r="AR1302" s="145"/>
      <c r="AS1302" s="145"/>
      <c r="AT1302" s="145"/>
      <c r="AU1302" s="145"/>
    </row>
    <row r="1303" spans="1:47" outlineLevel="1">
      <c r="A1303" s="146"/>
      <c r="B1303" s="149"/>
      <c r="C1303" s="166" t="s">
        <v>411</v>
      </c>
      <c r="D1303" s="190"/>
      <c r="E1303" s="181">
        <v>135</v>
      </c>
      <c r="F1303" s="200"/>
      <c r="G1303" s="151"/>
      <c r="H1303" s="176"/>
      <c r="I1303" s="145"/>
      <c r="J1303" s="145"/>
      <c r="K1303" s="145"/>
      <c r="L1303" s="145"/>
      <c r="M1303" s="145"/>
      <c r="N1303" s="145"/>
      <c r="O1303" s="145"/>
      <c r="P1303" s="145"/>
      <c r="Q1303" s="145"/>
      <c r="R1303" s="145" t="s">
        <v>127</v>
      </c>
      <c r="S1303" s="145">
        <v>0</v>
      </c>
      <c r="T1303" s="145"/>
      <c r="U1303" s="145"/>
      <c r="V1303" s="145"/>
      <c r="W1303" s="145"/>
      <c r="X1303" s="145"/>
      <c r="Y1303" s="145"/>
      <c r="Z1303" s="145"/>
      <c r="AA1303" s="145"/>
      <c r="AB1303" s="145"/>
      <c r="AC1303" s="145"/>
      <c r="AD1303" s="145"/>
      <c r="AE1303" s="145"/>
      <c r="AF1303" s="145"/>
      <c r="AG1303" s="145"/>
      <c r="AH1303" s="145"/>
      <c r="AI1303" s="145"/>
      <c r="AJ1303" s="145"/>
      <c r="AK1303" s="145"/>
      <c r="AL1303" s="145"/>
      <c r="AM1303" s="145"/>
      <c r="AN1303" s="145"/>
      <c r="AO1303" s="145"/>
      <c r="AP1303" s="145"/>
      <c r="AQ1303" s="145"/>
      <c r="AR1303" s="145"/>
      <c r="AS1303" s="145"/>
      <c r="AT1303" s="145"/>
      <c r="AU1303" s="145"/>
    </row>
    <row r="1304" spans="1:47" outlineLevel="1">
      <c r="A1304" s="146"/>
      <c r="B1304" s="149"/>
      <c r="C1304" s="166" t="s">
        <v>412</v>
      </c>
      <c r="D1304" s="190"/>
      <c r="E1304" s="181">
        <v>10.611000000000001</v>
      </c>
      <c r="F1304" s="200"/>
      <c r="G1304" s="151"/>
      <c r="H1304" s="176"/>
      <c r="I1304" s="145"/>
      <c r="J1304" s="145"/>
      <c r="K1304" s="145"/>
      <c r="L1304" s="145"/>
      <c r="M1304" s="145"/>
      <c r="N1304" s="145"/>
      <c r="O1304" s="145"/>
      <c r="P1304" s="145"/>
      <c r="Q1304" s="145"/>
      <c r="R1304" s="145" t="s">
        <v>127</v>
      </c>
      <c r="S1304" s="145">
        <v>0</v>
      </c>
      <c r="T1304" s="145"/>
      <c r="U1304" s="145"/>
      <c r="V1304" s="145"/>
      <c r="W1304" s="145"/>
      <c r="X1304" s="145"/>
      <c r="Y1304" s="145"/>
      <c r="Z1304" s="145"/>
      <c r="AA1304" s="145"/>
      <c r="AB1304" s="145"/>
      <c r="AC1304" s="145"/>
      <c r="AD1304" s="145"/>
      <c r="AE1304" s="145"/>
      <c r="AF1304" s="145"/>
      <c r="AG1304" s="145"/>
      <c r="AH1304" s="145"/>
      <c r="AI1304" s="145"/>
      <c r="AJ1304" s="145"/>
      <c r="AK1304" s="145"/>
      <c r="AL1304" s="145"/>
      <c r="AM1304" s="145"/>
      <c r="AN1304" s="145"/>
      <c r="AO1304" s="145"/>
      <c r="AP1304" s="145"/>
      <c r="AQ1304" s="145"/>
      <c r="AR1304" s="145"/>
      <c r="AS1304" s="145"/>
      <c r="AT1304" s="145"/>
      <c r="AU1304" s="145"/>
    </row>
    <row r="1305" spans="1:47" outlineLevel="1">
      <c r="A1305" s="146"/>
      <c r="B1305" s="149"/>
      <c r="C1305" s="166" t="s">
        <v>413</v>
      </c>
      <c r="D1305" s="190"/>
      <c r="E1305" s="181">
        <v>58</v>
      </c>
      <c r="F1305" s="200"/>
      <c r="G1305" s="151"/>
      <c r="H1305" s="176"/>
      <c r="I1305" s="145"/>
      <c r="J1305" s="145"/>
      <c r="K1305" s="145"/>
      <c r="L1305" s="145"/>
      <c r="M1305" s="145"/>
      <c r="N1305" s="145"/>
      <c r="O1305" s="145"/>
      <c r="P1305" s="145"/>
      <c r="Q1305" s="145"/>
      <c r="R1305" s="145" t="s">
        <v>127</v>
      </c>
      <c r="S1305" s="145">
        <v>0</v>
      </c>
      <c r="T1305" s="145"/>
      <c r="U1305" s="145"/>
      <c r="V1305" s="145"/>
      <c r="W1305" s="145"/>
      <c r="X1305" s="145"/>
      <c r="Y1305" s="145"/>
      <c r="Z1305" s="145"/>
      <c r="AA1305" s="145"/>
      <c r="AB1305" s="145"/>
      <c r="AC1305" s="145"/>
      <c r="AD1305" s="145"/>
      <c r="AE1305" s="145"/>
      <c r="AF1305" s="145"/>
      <c r="AG1305" s="145"/>
      <c r="AH1305" s="145"/>
      <c r="AI1305" s="145"/>
      <c r="AJ1305" s="145"/>
      <c r="AK1305" s="145"/>
      <c r="AL1305" s="145"/>
      <c r="AM1305" s="145"/>
      <c r="AN1305" s="145"/>
      <c r="AO1305" s="145"/>
      <c r="AP1305" s="145"/>
      <c r="AQ1305" s="145"/>
      <c r="AR1305" s="145"/>
      <c r="AS1305" s="145"/>
      <c r="AT1305" s="145"/>
      <c r="AU1305" s="145"/>
    </row>
    <row r="1306" spans="1:47" outlineLevel="1">
      <c r="A1306" s="146"/>
      <c r="B1306" s="149"/>
      <c r="C1306" s="166" t="s">
        <v>414</v>
      </c>
      <c r="D1306" s="190"/>
      <c r="E1306" s="181">
        <v>6.09</v>
      </c>
      <c r="F1306" s="200"/>
      <c r="G1306" s="151"/>
      <c r="H1306" s="176"/>
      <c r="I1306" s="145"/>
      <c r="J1306" s="145"/>
      <c r="K1306" s="145"/>
      <c r="L1306" s="145"/>
      <c r="M1306" s="145"/>
      <c r="N1306" s="145"/>
      <c r="O1306" s="145"/>
      <c r="P1306" s="145"/>
      <c r="Q1306" s="145"/>
      <c r="R1306" s="145" t="s">
        <v>127</v>
      </c>
      <c r="S1306" s="145">
        <v>0</v>
      </c>
      <c r="T1306" s="145"/>
      <c r="U1306" s="145"/>
      <c r="V1306" s="145"/>
      <c r="W1306" s="145"/>
      <c r="X1306" s="145"/>
      <c r="Y1306" s="145"/>
      <c r="Z1306" s="145"/>
      <c r="AA1306" s="145"/>
      <c r="AB1306" s="145"/>
      <c r="AC1306" s="145"/>
      <c r="AD1306" s="145"/>
      <c r="AE1306" s="145"/>
      <c r="AF1306" s="145"/>
      <c r="AG1306" s="145"/>
      <c r="AH1306" s="145"/>
      <c r="AI1306" s="145"/>
      <c r="AJ1306" s="145"/>
      <c r="AK1306" s="145"/>
      <c r="AL1306" s="145"/>
      <c r="AM1306" s="145"/>
      <c r="AN1306" s="145"/>
      <c r="AO1306" s="145"/>
      <c r="AP1306" s="145"/>
      <c r="AQ1306" s="145"/>
      <c r="AR1306" s="145"/>
      <c r="AS1306" s="145"/>
      <c r="AT1306" s="145"/>
      <c r="AU1306" s="145"/>
    </row>
    <row r="1307" spans="1:47" outlineLevel="1">
      <c r="A1307" s="146"/>
      <c r="B1307" s="149"/>
      <c r="C1307" s="166" t="s">
        <v>755</v>
      </c>
      <c r="D1307" s="190"/>
      <c r="E1307" s="181"/>
      <c r="F1307" s="200"/>
      <c r="G1307" s="151"/>
      <c r="H1307" s="176"/>
      <c r="I1307" s="145"/>
      <c r="J1307" s="145"/>
      <c r="K1307" s="145"/>
      <c r="L1307" s="145"/>
      <c r="M1307" s="145"/>
      <c r="N1307" s="145"/>
      <c r="O1307" s="145"/>
      <c r="P1307" s="145"/>
      <c r="Q1307" s="145"/>
      <c r="R1307" s="145" t="s">
        <v>127</v>
      </c>
      <c r="S1307" s="145">
        <v>0</v>
      </c>
      <c r="T1307" s="145"/>
      <c r="U1307" s="145"/>
      <c r="V1307" s="145"/>
      <c r="W1307" s="145"/>
      <c r="X1307" s="145"/>
      <c r="Y1307" s="145"/>
      <c r="Z1307" s="145"/>
      <c r="AA1307" s="145"/>
      <c r="AB1307" s="145"/>
      <c r="AC1307" s="145"/>
      <c r="AD1307" s="145"/>
      <c r="AE1307" s="145"/>
      <c r="AF1307" s="145"/>
      <c r="AG1307" s="145"/>
      <c r="AH1307" s="145"/>
      <c r="AI1307" s="145"/>
      <c r="AJ1307" s="145"/>
      <c r="AK1307" s="145"/>
      <c r="AL1307" s="145"/>
      <c r="AM1307" s="145"/>
      <c r="AN1307" s="145"/>
      <c r="AO1307" s="145"/>
      <c r="AP1307" s="145"/>
      <c r="AQ1307" s="145"/>
      <c r="AR1307" s="145"/>
      <c r="AS1307" s="145"/>
      <c r="AT1307" s="145"/>
      <c r="AU1307" s="145"/>
    </row>
    <row r="1308" spans="1:47" outlineLevel="1">
      <c r="A1308" s="146"/>
      <c r="B1308" s="149"/>
      <c r="C1308" s="166" t="s">
        <v>462</v>
      </c>
      <c r="D1308" s="190"/>
      <c r="E1308" s="181"/>
      <c r="F1308" s="200"/>
      <c r="G1308" s="151"/>
      <c r="H1308" s="176"/>
      <c r="I1308" s="145"/>
      <c r="J1308" s="145"/>
      <c r="K1308" s="145"/>
      <c r="L1308" s="145"/>
      <c r="M1308" s="145"/>
      <c r="N1308" s="145"/>
      <c r="O1308" s="145"/>
      <c r="P1308" s="145"/>
      <c r="Q1308" s="145"/>
      <c r="R1308" s="145" t="s">
        <v>127</v>
      </c>
      <c r="S1308" s="145">
        <v>0</v>
      </c>
      <c r="T1308" s="145"/>
      <c r="U1308" s="145"/>
      <c r="V1308" s="145"/>
      <c r="W1308" s="145"/>
      <c r="X1308" s="145"/>
      <c r="Y1308" s="145"/>
      <c r="Z1308" s="145"/>
      <c r="AA1308" s="145"/>
      <c r="AB1308" s="145"/>
      <c r="AC1308" s="145"/>
      <c r="AD1308" s="145"/>
      <c r="AE1308" s="145"/>
      <c r="AF1308" s="145"/>
      <c r="AG1308" s="145"/>
      <c r="AH1308" s="145"/>
      <c r="AI1308" s="145"/>
      <c r="AJ1308" s="145"/>
      <c r="AK1308" s="145"/>
      <c r="AL1308" s="145"/>
      <c r="AM1308" s="145"/>
      <c r="AN1308" s="145"/>
      <c r="AO1308" s="145"/>
      <c r="AP1308" s="145"/>
      <c r="AQ1308" s="145"/>
      <c r="AR1308" s="145"/>
      <c r="AS1308" s="145"/>
      <c r="AT1308" s="145"/>
      <c r="AU1308" s="145"/>
    </row>
    <row r="1309" spans="1:47" outlineLevel="1">
      <c r="A1309" s="146"/>
      <c r="B1309" s="149"/>
      <c r="C1309" s="166" t="s">
        <v>493</v>
      </c>
      <c r="D1309" s="190"/>
      <c r="E1309" s="181">
        <v>111.1</v>
      </c>
      <c r="F1309" s="200"/>
      <c r="G1309" s="151"/>
      <c r="H1309" s="176"/>
      <c r="I1309" s="145"/>
      <c r="J1309" s="145"/>
      <c r="K1309" s="145"/>
      <c r="L1309" s="145"/>
      <c r="M1309" s="145"/>
      <c r="N1309" s="145"/>
      <c r="O1309" s="145"/>
      <c r="P1309" s="145"/>
      <c r="Q1309" s="145"/>
      <c r="R1309" s="145" t="s">
        <v>127</v>
      </c>
      <c r="S1309" s="145">
        <v>0</v>
      </c>
      <c r="T1309" s="145"/>
      <c r="U1309" s="145"/>
      <c r="V1309" s="145"/>
      <c r="W1309" s="145"/>
      <c r="X1309" s="145"/>
      <c r="Y1309" s="145"/>
      <c r="Z1309" s="145"/>
      <c r="AA1309" s="145"/>
      <c r="AB1309" s="145"/>
      <c r="AC1309" s="145"/>
      <c r="AD1309" s="145"/>
      <c r="AE1309" s="145"/>
      <c r="AF1309" s="145"/>
      <c r="AG1309" s="145"/>
      <c r="AH1309" s="145"/>
      <c r="AI1309" s="145"/>
      <c r="AJ1309" s="145"/>
      <c r="AK1309" s="145"/>
      <c r="AL1309" s="145"/>
      <c r="AM1309" s="145"/>
      <c r="AN1309" s="145"/>
      <c r="AO1309" s="145"/>
      <c r="AP1309" s="145"/>
      <c r="AQ1309" s="145"/>
      <c r="AR1309" s="145"/>
      <c r="AS1309" s="145"/>
      <c r="AT1309" s="145"/>
      <c r="AU1309" s="145"/>
    </row>
    <row r="1310" spans="1:47" outlineLevel="1">
      <c r="A1310" s="146"/>
      <c r="B1310" s="149"/>
      <c r="C1310" s="166" t="s">
        <v>494</v>
      </c>
      <c r="D1310" s="190"/>
      <c r="E1310" s="181">
        <v>123.1</v>
      </c>
      <c r="F1310" s="200"/>
      <c r="G1310" s="151"/>
      <c r="H1310" s="176"/>
      <c r="I1310" s="145"/>
      <c r="J1310" s="145"/>
      <c r="K1310" s="145"/>
      <c r="L1310" s="145"/>
      <c r="M1310" s="145"/>
      <c r="N1310" s="145"/>
      <c r="O1310" s="145"/>
      <c r="P1310" s="145"/>
      <c r="Q1310" s="145"/>
      <c r="R1310" s="145" t="s">
        <v>127</v>
      </c>
      <c r="S1310" s="145">
        <v>0</v>
      </c>
      <c r="T1310" s="145"/>
      <c r="U1310" s="145"/>
      <c r="V1310" s="145"/>
      <c r="W1310" s="145"/>
      <c r="X1310" s="145"/>
      <c r="Y1310" s="145"/>
      <c r="Z1310" s="145"/>
      <c r="AA1310" s="145"/>
      <c r="AB1310" s="145"/>
      <c r="AC1310" s="145"/>
      <c r="AD1310" s="145"/>
      <c r="AE1310" s="145"/>
      <c r="AF1310" s="145"/>
      <c r="AG1310" s="145"/>
      <c r="AH1310" s="145"/>
      <c r="AI1310" s="145"/>
      <c r="AJ1310" s="145"/>
      <c r="AK1310" s="145"/>
      <c r="AL1310" s="145"/>
      <c r="AM1310" s="145"/>
      <c r="AN1310" s="145"/>
      <c r="AO1310" s="145"/>
      <c r="AP1310" s="145"/>
      <c r="AQ1310" s="145"/>
      <c r="AR1310" s="145"/>
      <c r="AS1310" s="145"/>
      <c r="AT1310" s="145"/>
      <c r="AU1310" s="145"/>
    </row>
    <row r="1311" spans="1:47" outlineLevel="1">
      <c r="A1311" s="146"/>
      <c r="B1311" s="149"/>
      <c r="C1311" s="166" t="s">
        <v>755</v>
      </c>
      <c r="D1311" s="190"/>
      <c r="E1311" s="181"/>
      <c r="F1311" s="200"/>
      <c r="G1311" s="151"/>
      <c r="H1311" s="176"/>
      <c r="I1311" s="145"/>
      <c r="J1311" s="145"/>
      <c r="K1311" s="145"/>
      <c r="L1311" s="145"/>
      <c r="M1311" s="145"/>
      <c r="N1311" s="145"/>
      <c r="O1311" s="145"/>
      <c r="P1311" s="145"/>
      <c r="Q1311" s="145"/>
      <c r="R1311" s="145" t="s">
        <v>127</v>
      </c>
      <c r="S1311" s="145">
        <v>0</v>
      </c>
      <c r="T1311" s="145"/>
      <c r="U1311" s="145"/>
      <c r="V1311" s="145"/>
      <c r="W1311" s="145"/>
      <c r="X1311" s="145"/>
      <c r="Y1311" s="145"/>
      <c r="Z1311" s="145"/>
      <c r="AA1311" s="145"/>
      <c r="AB1311" s="145"/>
      <c r="AC1311" s="145"/>
      <c r="AD1311" s="145"/>
      <c r="AE1311" s="145"/>
      <c r="AF1311" s="145"/>
      <c r="AG1311" s="145"/>
      <c r="AH1311" s="145"/>
      <c r="AI1311" s="145"/>
      <c r="AJ1311" s="145"/>
      <c r="AK1311" s="145"/>
      <c r="AL1311" s="145"/>
      <c r="AM1311" s="145"/>
      <c r="AN1311" s="145"/>
      <c r="AO1311" s="145"/>
      <c r="AP1311" s="145"/>
      <c r="AQ1311" s="145"/>
      <c r="AR1311" s="145"/>
      <c r="AS1311" s="145"/>
      <c r="AT1311" s="145"/>
      <c r="AU1311" s="145"/>
    </row>
    <row r="1312" spans="1:47" outlineLevel="1">
      <c r="A1312" s="146"/>
      <c r="B1312" s="149"/>
      <c r="C1312" s="166" t="s">
        <v>480</v>
      </c>
      <c r="D1312" s="190"/>
      <c r="E1312" s="181"/>
      <c r="F1312" s="200"/>
      <c r="G1312" s="151"/>
      <c r="H1312" s="176"/>
      <c r="I1312" s="145"/>
      <c r="J1312" s="145"/>
      <c r="K1312" s="145"/>
      <c r="L1312" s="145"/>
      <c r="M1312" s="145"/>
      <c r="N1312" s="145"/>
      <c r="O1312" s="145"/>
      <c r="P1312" s="145"/>
      <c r="Q1312" s="145"/>
      <c r="R1312" s="145" t="s">
        <v>127</v>
      </c>
      <c r="S1312" s="145">
        <v>0</v>
      </c>
      <c r="T1312" s="145"/>
      <c r="U1312" s="145"/>
      <c r="V1312" s="145"/>
      <c r="W1312" s="145"/>
      <c r="X1312" s="145"/>
      <c r="Y1312" s="145"/>
      <c r="Z1312" s="145"/>
      <c r="AA1312" s="145"/>
      <c r="AB1312" s="145"/>
      <c r="AC1312" s="145"/>
      <c r="AD1312" s="145"/>
      <c r="AE1312" s="145"/>
      <c r="AF1312" s="145"/>
      <c r="AG1312" s="145"/>
      <c r="AH1312" s="145"/>
      <c r="AI1312" s="145"/>
      <c r="AJ1312" s="145"/>
      <c r="AK1312" s="145"/>
      <c r="AL1312" s="145"/>
      <c r="AM1312" s="145"/>
      <c r="AN1312" s="145"/>
      <c r="AO1312" s="145"/>
      <c r="AP1312" s="145"/>
      <c r="AQ1312" s="145"/>
      <c r="AR1312" s="145"/>
      <c r="AS1312" s="145"/>
      <c r="AT1312" s="145"/>
      <c r="AU1312" s="145"/>
    </row>
    <row r="1313" spans="1:47" outlineLevel="1">
      <c r="A1313" s="146"/>
      <c r="B1313" s="149"/>
      <c r="C1313" s="166" t="s">
        <v>695</v>
      </c>
      <c r="D1313" s="190"/>
      <c r="E1313" s="181">
        <v>104</v>
      </c>
      <c r="F1313" s="200"/>
      <c r="G1313" s="151"/>
      <c r="H1313" s="176"/>
      <c r="I1313" s="145"/>
      <c r="J1313" s="145"/>
      <c r="K1313" s="145"/>
      <c r="L1313" s="145"/>
      <c r="M1313" s="145"/>
      <c r="N1313" s="145"/>
      <c r="O1313" s="145"/>
      <c r="P1313" s="145"/>
      <c r="Q1313" s="145"/>
      <c r="R1313" s="145" t="s">
        <v>127</v>
      </c>
      <c r="S1313" s="145">
        <v>0</v>
      </c>
      <c r="T1313" s="145"/>
      <c r="U1313" s="145"/>
      <c r="V1313" s="145"/>
      <c r="W1313" s="145"/>
      <c r="X1313" s="145"/>
      <c r="Y1313" s="145"/>
      <c r="Z1313" s="145"/>
      <c r="AA1313" s="145"/>
      <c r="AB1313" s="145"/>
      <c r="AC1313" s="145"/>
      <c r="AD1313" s="145"/>
      <c r="AE1313" s="145"/>
      <c r="AF1313" s="145"/>
      <c r="AG1313" s="145"/>
      <c r="AH1313" s="145"/>
      <c r="AI1313" s="145"/>
      <c r="AJ1313" s="145"/>
      <c r="AK1313" s="145"/>
      <c r="AL1313" s="145"/>
      <c r="AM1313" s="145"/>
      <c r="AN1313" s="145"/>
      <c r="AO1313" s="145"/>
      <c r="AP1313" s="145"/>
      <c r="AQ1313" s="145"/>
      <c r="AR1313" s="145"/>
      <c r="AS1313" s="145"/>
      <c r="AT1313" s="145"/>
      <c r="AU1313" s="145"/>
    </row>
    <row r="1314" spans="1:47" outlineLevel="1">
      <c r="A1314" s="146"/>
      <c r="B1314" s="149"/>
      <c r="C1314" s="166" t="s">
        <v>481</v>
      </c>
      <c r="D1314" s="190"/>
      <c r="E1314" s="181">
        <v>9.6</v>
      </c>
      <c r="F1314" s="200"/>
      <c r="G1314" s="151"/>
      <c r="H1314" s="176"/>
      <c r="I1314" s="145"/>
      <c r="J1314" s="145"/>
      <c r="K1314" s="145"/>
      <c r="L1314" s="145"/>
      <c r="M1314" s="145"/>
      <c r="N1314" s="145"/>
      <c r="O1314" s="145"/>
      <c r="P1314" s="145"/>
      <c r="Q1314" s="145"/>
      <c r="R1314" s="145" t="s">
        <v>127</v>
      </c>
      <c r="S1314" s="145">
        <v>0</v>
      </c>
      <c r="T1314" s="145"/>
      <c r="U1314" s="145"/>
      <c r="V1314" s="145"/>
      <c r="W1314" s="145"/>
      <c r="X1314" s="145"/>
      <c r="Y1314" s="145"/>
      <c r="Z1314" s="145"/>
      <c r="AA1314" s="145"/>
      <c r="AB1314" s="145"/>
      <c r="AC1314" s="145"/>
      <c r="AD1314" s="145"/>
      <c r="AE1314" s="145"/>
      <c r="AF1314" s="145"/>
      <c r="AG1314" s="145"/>
      <c r="AH1314" s="145"/>
      <c r="AI1314" s="145"/>
      <c r="AJ1314" s="145"/>
      <c r="AK1314" s="145"/>
      <c r="AL1314" s="145"/>
      <c r="AM1314" s="145"/>
      <c r="AN1314" s="145"/>
      <c r="AO1314" s="145"/>
      <c r="AP1314" s="145"/>
      <c r="AQ1314" s="145"/>
      <c r="AR1314" s="145"/>
      <c r="AS1314" s="145"/>
      <c r="AT1314" s="145"/>
      <c r="AU1314" s="145"/>
    </row>
    <row r="1315" spans="1:47" outlineLevel="1">
      <c r="A1315" s="158"/>
      <c r="B1315" s="159"/>
      <c r="C1315" s="170" t="s">
        <v>698</v>
      </c>
      <c r="D1315" s="193"/>
      <c r="E1315" s="183">
        <v>39.840000000000003</v>
      </c>
      <c r="F1315" s="202"/>
      <c r="G1315" s="160"/>
      <c r="H1315" s="178"/>
      <c r="I1315" s="145"/>
      <c r="J1315" s="145"/>
      <c r="K1315" s="145"/>
      <c r="L1315" s="145"/>
      <c r="M1315" s="145"/>
      <c r="N1315" s="145"/>
      <c r="O1315" s="145"/>
      <c r="P1315" s="145"/>
      <c r="Q1315" s="145"/>
      <c r="R1315" s="145" t="s">
        <v>127</v>
      </c>
      <c r="S1315" s="145">
        <v>0</v>
      </c>
      <c r="T1315" s="145"/>
      <c r="U1315" s="145"/>
      <c r="V1315" s="145"/>
      <c r="W1315" s="145"/>
      <c r="X1315" s="145"/>
      <c r="Y1315" s="145"/>
      <c r="Z1315" s="145"/>
      <c r="AA1315" s="145"/>
      <c r="AB1315" s="145"/>
      <c r="AC1315" s="145"/>
      <c r="AD1315" s="145"/>
      <c r="AE1315" s="145"/>
      <c r="AF1315" s="145"/>
      <c r="AG1315" s="145"/>
      <c r="AH1315" s="145"/>
      <c r="AI1315" s="145"/>
      <c r="AJ1315" s="145"/>
      <c r="AK1315" s="145"/>
      <c r="AL1315" s="145"/>
      <c r="AM1315" s="145"/>
      <c r="AN1315" s="145"/>
      <c r="AO1315" s="145"/>
      <c r="AP1315" s="145"/>
      <c r="AQ1315" s="145"/>
      <c r="AR1315" s="145"/>
      <c r="AS1315" s="145"/>
      <c r="AT1315" s="145"/>
      <c r="AU1315" s="145"/>
    </row>
    <row r="1316" spans="1:47">
      <c r="A1316" s="6"/>
      <c r="B1316" s="7" t="s">
        <v>755</v>
      </c>
      <c r="C1316" s="171" t="s">
        <v>755</v>
      </c>
      <c r="D1316" s="9"/>
      <c r="E1316" s="184"/>
      <c r="F1316" s="6"/>
      <c r="G1316" s="6"/>
      <c r="H1316" s="9"/>
      <c r="P1316">
        <v>15</v>
      </c>
      <c r="Q1316">
        <v>21</v>
      </c>
    </row>
    <row r="1317" spans="1:47">
      <c r="A1317" s="161"/>
      <c r="B1317" s="162" t="s">
        <v>28</v>
      </c>
      <c r="C1317" s="172" t="s">
        <v>755</v>
      </c>
      <c r="D1317" s="194"/>
      <c r="E1317" s="185"/>
      <c r="F1317" s="163"/>
      <c r="G1317" s="164">
        <f>G8+G13+G32+G59+G145+G172+G205+G219+G230+G284+G360+G397+G402+G419+G428+G541+G544+G570+G628+G917+G925+G938+G967+G995+G1028+G1047+G1050+G1296+G1298+G1148+G1057+G799+G774+G682</f>
        <v>0</v>
      </c>
      <c r="H1317" s="9"/>
      <c r="P1317" t="e">
        <f>SUMIF(#REF!,P1316,G7:G1315)</f>
        <v>#REF!</v>
      </c>
      <c r="Q1317" t="e">
        <f>SUMIF(#REF!,Q1316,G7:G1315)</f>
        <v>#REF!</v>
      </c>
      <c r="R1317" t="s">
        <v>950</v>
      </c>
    </row>
    <row r="1321" spans="1:47">
      <c r="G1321" s="136"/>
    </row>
  </sheetData>
  <sheetProtection password="CCE1" sheet="1" objects="1" scenarios="1"/>
  <protectedRanges>
    <protectedRange sqref="F9:F1297" name="Oblast1"/>
  </protectedRanges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Stavba</vt:lpstr>
      <vt:lpstr>VzorPolozky</vt:lpstr>
      <vt:lpstr>VN+ON</vt:lpstr>
      <vt:lpstr>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Pol!Oblast_tisku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2018-05-14T11:54:08Z</cp:lastPrinted>
  <dcterms:created xsi:type="dcterms:W3CDTF">2009-04-08T07:15:50Z</dcterms:created>
  <dcterms:modified xsi:type="dcterms:W3CDTF">2018-06-27T14:32:19Z</dcterms:modified>
</cp:coreProperties>
</file>